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165" yWindow="75" windowWidth="14415" windowHeight="11985" tabRatio="830" activeTab="4"/>
  </bookViews>
  <sheets>
    <sheet name="раздел 1" sheetId="28" r:id="rId1"/>
    <sheet name="раздел 2" sheetId="29" r:id="rId2"/>
    <sheet name="раздел 3" sheetId="30" r:id="rId3"/>
    <sheet name="раздел 4" sheetId="31" r:id="rId4"/>
    <sheet name="раздел 5" sheetId="27" r:id="rId5"/>
  </sheets>
  <definedNames>
    <definedName name="_xlnm.Print_Titles" localSheetId="4">'раздел 5'!$2:$6</definedName>
  </definedNames>
  <calcPr calcId="145621"/>
</workbook>
</file>

<file path=xl/calcChain.xml><?xml version="1.0" encoding="utf-8"?>
<calcChain xmlns="http://schemas.openxmlformats.org/spreadsheetml/2006/main">
  <c r="F23" i="27" l="1"/>
  <c r="F21" i="27"/>
  <c r="F20" i="27"/>
  <c r="F19" i="27"/>
  <c r="F17" i="27"/>
  <c r="F16" i="27"/>
  <c r="F15" i="27"/>
  <c r="F13" i="27"/>
  <c r="F12" i="27"/>
  <c r="F11" i="27"/>
  <c r="F9" i="27"/>
  <c r="G31" i="29" l="1"/>
  <c r="F31" i="29"/>
  <c r="G21" i="29" l="1"/>
  <c r="E19" i="27" l="1"/>
  <c r="E17" i="27" l="1"/>
  <c r="F10" i="27" l="1"/>
  <c r="B5" i="31"/>
  <c r="C5" i="31" s="1"/>
  <c r="D5" i="31" s="1"/>
  <c r="E5" i="31" s="1"/>
  <c r="F5" i="31" s="1"/>
  <c r="G5" i="31" s="1"/>
  <c r="F22" i="30"/>
  <c r="G22" i="30" s="1"/>
  <c r="F14" i="30"/>
  <c r="G14" i="30" s="1"/>
  <c r="G8" i="30"/>
  <c r="D8" i="30"/>
  <c r="F5" i="30"/>
  <c r="G5" i="30" s="1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W23" i="29"/>
  <c r="S23" i="29"/>
  <c r="O23" i="29"/>
  <c r="K23" i="29"/>
  <c r="H23" i="29"/>
  <c r="L23" i="29" s="1"/>
  <c r="P23" i="29" s="1"/>
  <c r="T23" i="29" s="1"/>
  <c r="G23" i="29"/>
  <c r="W22" i="29"/>
  <c r="S22" i="29"/>
  <c r="O22" i="29"/>
  <c r="K22" i="29"/>
  <c r="H22" i="29"/>
  <c r="L22" i="29"/>
  <c r="P22" i="29" s="1"/>
  <c r="T22" i="29" s="1"/>
  <c r="G22" i="29"/>
  <c r="W20" i="29"/>
  <c r="W19" i="29" s="1"/>
  <c r="S20" i="29"/>
  <c r="S19" i="29" s="1"/>
  <c r="O20" i="29"/>
  <c r="O19" i="29"/>
  <c r="K20" i="29"/>
  <c r="K19" i="29" s="1"/>
  <c r="H20" i="29"/>
  <c r="L20" i="29"/>
  <c r="L19" i="29" s="1"/>
  <c r="G20" i="29"/>
  <c r="G19" i="29" s="1"/>
  <c r="V19" i="29"/>
  <c r="U19" i="29"/>
  <c r="R19" i="29"/>
  <c r="Q19" i="29"/>
  <c r="N19" i="29"/>
  <c r="M19" i="29"/>
  <c r="J19" i="29"/>
  <c r="I19" i="29"/>
  <c r="F19" i="29"/>
  <c r="E19" i="29"/>
  <c r="D19" i="29"/>
  <c r="W16" i="29"/>
  <c r="S16" i="29"/>
  <c r="O16" i="29"/>
  <c r="K16" i="29"/>
  <c r="H16" i="29"/>
  <c r="L16" i="29" s="1"/>
  <c r="P16" i="29" s="1"/>
  <c r="T16" i="29" s="1"/>
  <c r="G16" i="29"/>
  <c r="M15" i="29"/>
  <c r="M18" i="29" s="1"/>
  <c r="J15" i="29"/>
  <c r="J18" i="29" s="1"/>
  <c r="W13" i="29"/>
  <c r="S13" i="29"/>
  <c r="O13" i="29"/>
  <c r="O12" i="29" s="1"/>
  <c r="K13" i="29"/>
  <c r="G13" i="29"/>
  <c r="G12" i="29" s="1"/>
  <c r="D13" i="29"/>
  <c r="D12" i="29" s="1"/>
  <c r="W12" i="29"/>
  <c r="V12" i="29"/>
  <c r="U12" i="29"/>
  <c r="S12" i="29"/>
  <c r="R12" i="29"/>
  <c r="Q12" i="29"/>
  <c r="N12" i="29"/>
  <c r="M12" i="29"/>
  <c r="K12" i="29"/>
  <c r="J12" i="29"/>
  <c r="I12" i="29"/>
  <c r="F12" i="29"/>
  <c r="E12" i="29"/>
  <c r="W10" i="29"/>
  <c r="S10" i="29"/>
  <c r="O10" i="29"/>
  <c r="O9" i="29" s="1"/>
  <c r="K10" i="29"/>
  <c r="K9" i="29" s="1"/>
  <c r="H10" i="29"/>
  <c r="L10" i="29" s="1"/>
  <c r="G10" i="29"/>
  <c r="G9" i="29" s="1"/>
  <c r="W9" i="29"/>
  <c r="W31" i="29" s="1"/>
  <c r="V9" i="29"/>
  <c r="V15" i="29" s="1"/>
  <c r="V18" i="29" s="1"/>
  <c r="U9" i="29"/>
  <c r="U15" i="29" s="1"/>
  <c r="U18" i="29" s="1"/>
  <c r="S9" i="29"/>
  <c r="S31" i="29" s="1"/>
  <c r="R9" i="29"/>
  <c r="R31" i="29" s="1"/>
  <c r="Q9" i="29"/>
  <c r="Q31" i="29" s="1"/>
  <c r="N9" i="29"/>
  <c r="N15" i="29" s="1"/>
  <c r="N18" i="29" s="1"/>
  <c r="M9" i="29"/>
  <c r="M31" i="29" s="1"/>
  <c r="J9" i="29"/>
  <c r="J31" i="29"/>
  <c r="I9" i="29"/>
  <c r="I15" i="29" s="1"/>
  <c r="I18" i="29" s="1"/>
  <c r="F9" i="29"/>
  <c r="F15" i="29" s="1"/>
  <c r="F18" i="29" s="1"/>
  <c r="E9" i="29"/>
  <c r="E31" i="29" s="1"/>
  <c r="D9" i="29"/>
  <c r="D31" i="29" s="1"/>
  <c r="D15" i="29"/>
  <c r="D18" i="29" s="1"/>
  <c r="B7" i="29"/>
  <c r="C7" i="29" s="1"/>
  <c r="D7" i="29" s="1"/>
  <c r="E7" i="29" s="1"/>
  <c r="F7" i="29" s="1"/>
  <c r="G7" i="29" s="1"/>
  <c r="H7" i="29" s="1"/>
  <c r="I7" i="29" s="1"/>
  <c r="J7" i="29" s="1"/>
  <c r="K7" i="29" s="1"/>
  <c r="L7" i="29" s="1"/>
  <c r="M7" i="29" s="1"/>
  <c r="N7" i="29" s="1"/>
  <c r="O7" i="29" s="1"/>
  <c r="P7" i="29" s="1"/>
  <c r="Q7" i="29" s="1"/>
  <c r="R7" i="29" s="1"/>
  <c r="S7" i="29" s="1"/>
  <c r="T7" i="29" s="1"/>
  <c r="U7" i="29" s="1"/>
  <c r="V7" i="29" s="1"/>
  <c r="W7" i="29" s="1"/>
  <c r="H19" i="29"/>
  <c r="H9" i="29"/>
  <c r="H15" i="29" s="1"/>
  <c r="H18" i="29" s="1"/>
  <c r="P20" i="29"/>
  <c r="T20" i="29" s="1"/>
  <c r="T19" i="29" s="1"/>
  <c r="D24" i="27"/>
  <c r="D22" i="27" s="1"/>
  <c r="D15" i="27"/>
  <c r="D6" i="27"/>
  <c r="E6" i="27" s="1"/>
  <c r="F6" i="27" s="1"/>
  <c r="G6" i="27" s="1"/>
  <c r="D8" i="27"/>
  <c r="G15" i="29" l="1"/>
  <c r="G18" i="29" s="1"/>
  <c r="H31" i="29"/>
  <c r="P31" i="29" s="1"/>
  <c r="L31" i="29"/>
  <c r="T31" i="29" s="1"/>
  <c r="K15" i="29"/>
  <c r="K18" i="29" s="1"/>
  <c r="K31" i="29"/>
  <c r="E24" i="27"/>
  <c r="E8" i="27"/>
  <c r="F8" i="27" s="1"/>
  <c r="P19" i="29"/>
  <c r="V31" i="29"/>
  <c r="L9" i="29"/>
  <c r="L15" i="29" s="1"/>
  <c r="L18" i="29" s="1"/>
  <c r="P10" i="29"/>
  <c r="O15" i="29"/>
  <c r="O18" i="29" s="1"/>
  <c r="O31" i="29"/>
  <c r="W15" i="29"/>
  <c r="W18" i="29" s="1"/>
  <c r="H13" i="29"/>
  <c r="S15" i="29"/>
  <c r="S18" i="29" s="1"/>
  <c r="E15" i="29"/>
  <c r="E18" i="29" s="1"/>
  <c r="Q15" i="29"/>
  <c r="Q18" i="29" s="1"/>
  <c r="N31" i="29"/>
  <c r="U31" i="29"/>
  <c r="I31" i="29"/>
  <c r="R15" i="29"/>
  <c r="R18" i="29" s="1"/>
  <c r="E22" i="27" l="1"/>
  <c r="F22" i="27" s="1"/>
  <c r="F24" i="27"/>
  <c r="H12" i="29"/>
  <c r="L13" i="29"/>
  <c r="P9" i="29"/>
  <c r="P15" i="29" s="1"/>
  <c r="P18" i="29" s="1"/>
  <c r="T10" i="29"/>
  <c r="T9" i="29" s="1"/>
  <c r="T15" i="29" s="1"/>
  <c r="T18" i="29" s="1"/>
  <c r="P13" i="29" l="1"/>
  <c r="L12" i="29"/>
  <c r="P12" i="29" l="1"/>
  <c r="T13" i="29"/>
  <c r="T12" i="29" s="1"/>
</calcChain>
</file>

<file path=xl/comments1.xml><?xml version="1.0" encoding="utf-8"?>
<comments xmlns="http://schemas.openxmlformats.org/spreadsheetml/2006/main">
  <authors>
    <author>Петрова Татьяна Геннадьевна</author>
  </authors>
  <commentList>
    <comment ref="F6" authorId="0">
      <text>
        <r>
          <rPr>
            <b/>
            <sz val="8"/>
            <color indexed="81"/>
            <rFont val="Tahoma"/>
            <family val="2"/>
            <charset val="204"/>
          </rPr>
          <t>Петрова Татьяна Геннадьевна:</t>
        </r>
        <r>
          <rPr>
            <sz val="8"/>
            <color indexed="81"/>
            <rFont val="Tahoma"/>
            <family val="2"/>
            <charset val="204"/>
          </rPr>
          <t xml:space="preserve">
с 01.10.2019 оп 31.12.2019
</t>
        </r>
      </text>
    </comment>
  </commentList>
</comments>
</file>

<file path=xl/sharedStrings.xml><?xml version="1.0" encoding="utf-8"?>
<sst xmlns="http://schemas.openxmlformats.org/spreadsheetml/2006/main" count="253" uniqueCount="141">
  <si>
    <t>Наименование показателя</t>
  </si>
  <si>
    <t>тыс. руб.</t>
  </si>
  <si>
    <t>%</t>
  </si>
  <si>
    <t>1.</t>
  </si>
  <si>
    <t>2.</t>
  </si>
  <si>
    <t>3.</t>
  </si>
  <si>
    <t>4.</t>
  </si>
  <si>
    <t>№              п/п</t>
  </si>
  <si>
    <t>Единица измерения</t>
  </si>
  <si>
    <t>Величина показателя</t>
  </si>
  <si>
    <t>1.1</t>
  </si>
  <si>
    <t>1.2</t>
  </si>
  <si>
    <t>2.1</t>
  </si>
  <si>
    <t>ед./км</t>
  </si>
  <si>
    <t>ед.</t>
  </si>
  <si>
    <t>2</t>
  </si>
  <si>
    <t>2.2</t>
  </si>
  <si>
    <t>км</t>
  </si>
  <si>
    <t>кВт.ч/куб.м</t>
  </si>
  <si>
    <t>I</t>
  </si>
  <si>
    <t>II</t>
  </si>
  <si>
    <t>III</t>
  </si>
  <si>
    <t>Значение показателя</t>
  </si>
  <si>
    <t>тыс.куб.м</t>
  </si>
  <si>
    <t>тыс.кВт.ч</t>
  </si>
  <si>
    <t xml:space="preserve">Наименование показателей   </t>
  </si>
  <si>
    <t>Единицы измерения</t>
  </si>
  <si>
    <t>Показатели производственной деятельности</t>
  </si>
  <si>
    <t>куб.м</t>
  </si>
  <si>
    <t>№    п/п</t>
  </si>
  <si>
    <t>2019 год</t>
  </si>
  <si>
    <t>2020 год</t>
  </si>
  <si>
    <t>2021 год</t>
  </si>
  <si>
    <t>2022 год</t>
  </si>
  <si>
    <t>2023 год</t>
  </si>
  <si>
    <t>Раздел 4. Объем финансовых потребностей, необходимых для реализации производственной программы</t>
  </si>
  <si>
    <t>1</t>
  </si>
  <si>
    <t>с 01.10.2019 г. по 31.12.2019 г.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</si>
  <si>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</si>
  <si>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объем сточных вод, не подвергшихся очистке</t>
  </si>
  <si>
    <t>общий объем сточных вод, сбрасываемых в централизованные общесплавные или бытовые системы водоотведения</t>
  </si>
  <si>
    <t xml:space="preserve"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</t>
  </si>
  <si>
    <t>количество проб сточных вод, не соответствующих установленным нормативам допустимых сбросов, лимитам на сбросы</t>
  </si>
  <si>
    <t>общее количество проб сточных вод</t>
  </si>
  <si>
    <t>Показатели качества очистки сточных вод</t>
  </si>
  <si>
    <t>Показатели надежности и бесперебойности водоотведения</t>
  </si>
  <si>
    <t>количество аварий и засоров на канализационных сетях</t>
  </si>
  <si>
    <t>протяженность канализационных сетей</t>
  </si>
  <si>
    <t>Показатели эффективности использования ресурсов</t>
  </si>
  <si>
    <t>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</si>
  <si>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>общее количество электрической энергии, потребляемой в технологическом процессе очистки сточных вод</t>
  </si>
  <si>
    <t>общий объем сточных вод, подвергающихся очистке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</si>
  <si>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</si>
  <si>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общее количество электрической энергии, потребляемой в технологическом процессе транспортировки сточных вод</t>
  </si>
  <si>
    <t>общий объем транспортируемых сточных вод</t>
  </si>
  <si>
    <t>сп Канчалан</t>
  </si>
  <si>
    <t>показатель надежности и бесперебойности централизованной системы водоотведения</t>
  </si>
  <si>
    <t>ОТЧЕТ ОБ ИСПОЛНЕНИИ ПРОИЗВОДСТВЕННОЙ ПРОГРАММЫ</t>
  </si>
  <si>
    <t>в сфере водоотведения за 2019 год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</si>
  <si>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</si>
  <si>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</si>
  <si>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</si>
  <si>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</si>
  <si>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</si>
  <si>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</si>
  <si>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</si>
  <si>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(ФИО, подпись)</t>
  </si>
  <si>
    <t>689000, Чукотский автономный округ, Анадырский район, г.Анадырь, ул.Отке, д.34б, кв.27</t>
  </si>
  <si>
    <t>ООО «ЧукотТранс»</t>
  </si>
  <si>
    <t>Раздел 2. Баланс водоотведения</t>
  </si>
  <si>
    <t>план</t>
  </si>
  <si>
    <t>факт</t>
  </si>
  <si>
    <t>год</t>
  </si>
  <si>
    <t>1 полугодие</t>
  </si>
  <si>
    <t>2 полугодие</t>
  </si>
  <si>
    <t>Прием сточных вод</t>
  </si>
  <si>
    <t>1.1.</t>
  </si>
  <si>
    <t>Объем сточных вод, принятых у потребителей - всего, в том числе:</t>
  </si>
  <si>
    <t>1.1.1</t>
  </si>
  <si>
    <t>в пределах норматива по объему</t>
  </si>
  <si>
    <t>1.1.2</t>
  </si>
  <si>
    <t>сверх норматива по объему</t>
  </si>
  <si>
    <t>1.2.</t>
  </si>
  <si>
    <t>По категориям сточных вод:</t>
  </si>
  <si>
    <t>1.2.1</t>
  </si>
  <si>
    <t>жидких бытовых отходов</t>
  </si>
  <si>
    <t>1.2.2</t>
  </si>
  <si>
    <t>поверхностных сточных вод</t>
  </si>
  <si>
    <t>1.3.</t>
  </si>
  <si>
    <t>По категориям потребителей - всего, в том числе:</t>
  </si>
  <si>
    <t>1.3.1</t>
  </si>
  <si>
    <t>от собственных производств</t>
  </si>
  <si>
    <t>1.3.2</t>
  </si>
  <si>
    <t>неучтенный приток сточных вод</t>
  </si>
  <si>
    <t>1.3.3</t>
  </si>
  <si>
    <t>от потребителей, всего, в том числе:</t>
  </si>
  <si>
    <t>1.3.3.1</t>
  </si>
  <si>
    <t xml:space="preserve">  населения</t>
  </si>
  <si>
    <t xml:space="preserve">        городского</t>
  </si>
  <si>
    <t xml:space="preserve">        сельского</t>
  </si>
  <si>
    <t>1.3.3.2</t>
  </si>
  <si>
    <t xml:space="preserve">  бюджетных организаций</t>
  </si>
  <si>
    <t>1.3.3.3</t>
  </si>
  <si>
    <t xml:space="preserve">  прочих потребителей</t>
  </si>
  <si>
    <t>Объем транспортируемых сточных вод</t>
  </si>
  <si>
    <t>на собственные очистные сооружения</t>
  </si>
  <si>
    <t>другим организациям</t>
  </si>
  <si>
    <t>Объем сточных вод, поступивших на очистные сооружения</t>
  </si>
  <si>
    <t>3.1</t>
  </si>
  <si>
    <t>объем сточных вод, прошедших очистку</t>
  </si>
  <si>
    <t>3.2</t>
  </si>
  <si>
    <t>сбросы сточных вод в пределах нормативов и лимитов</t>
  </si>
  <si>
    <t>Объем обезвоженного осадка сточных вод</t>
  </si>
  <si>
    <t>5.</t>
  </si>
  <si>
    <t>Сброшенные воды без очистки</t>
  </si>
  <si>
    <r>
      <t xml:space="preserve">Раздел 3. Перечень мероприятий по ремонту объектов централизованных систем </t>
    </r>
    <r>
      <rPr>
        <b/>
        <sz val="12"/>
        <rFont val="Times New Roman"/>
        <family val="1"/>
        <charset val="204"/>
      </rPr>
      <t>водоотведения, мероприятий, направленных на улучшение качества очистки сточных вод, мероприятий по энергосбережению и повышению энергетической эффективности</t>
    </r>
  </si>
  <si>
    <r>
      <t>3.1. Мероприятия по ремонту объектов централизованных систе</t>
    </r>
    <r>
      <rPr>
        <b/>
        <sz val="12"/>
        <rFont val="Times New Roman"/>
        <family val="1"/>
        <charset val="204"/>
      </rPr>
      <t>м водоотведения*</t>
    </r>
  </si>
  <si>
    <t>№           п/п</t>
  </si>
  <si>
    <t xml:space="preserve">ПЛАН </t>
  </si>
  <si>
    <t>ФАКТ</t>
  </si>
  <si>
    <t>Отклонение 
(- не использовано, + перерасход)</t>
  </si>
  <si>
    <t>Причины отклонения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</si>
  <si>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</si>
  <si>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</si>
  <si>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</si>
  <si>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Средства на реализацию мероприятия, тыс.руб.</t>
  </si>
  <si>
    <t>Итого:</t>
  </si>
  <si>
    <t>* План мероприятий по ремонту объектов централизованных систем водоотведения организацией не представлен</t>
  </si>
  <si>
    <t>3.2. Мероприятия, направленные на улучшение качества очистки сточных вод*</t>
  </si>
  <si>
    <t>* План мероприятий, направленных на улучшение качества очистки сточных вод, организацией не представлен</t>
  </si>
  <si>
    <t>3.3. Мероприятия по энергосбережению и повышению энергетической эффективности*</t>
  </si>
  <si>
    <t>* План мероприятий по энергосбережению и повышению энергетической эффективности, организацией не представлен</t>
  </si>
  <si>
    <t>ПЛАН</t>
  </si>
  <si>
    <t>Объем финансовых потребностей</t>
  </si>
  <si>
    <t xml:space="preserve">Отклонение </t>
  </si>
  <si>
    <t>Раздел 5. Показатели надежности, качества, энергетической эффективности объектов централизованной системы водоотведения</t>
  </si>
  <si>
    <t>(должность)</t>
  </si>
  <si>
    <t xml:space="preserve">Директор ООО "ЧукотТранс" </t>
  </si>
  <si>
    <r>
      <t xml:space="preserve">_______________________  </t>
    </r>
    <r>
      <rPr>
        <sz val="12"/>
        <color indexed="8"/>
        <rFont val="Times New Roman"/>
        <family val="1"/>
        <charset val="204"/>
      </rPr>
      <t xml:space="preserve">         </t>
    </r>
    <r>
      <rPr>
        <u/>
        <sz val="12"/>
        <color indexed="8"/>
        <rFont val="Times New Roman"/>
        <family val="1"/>
        <charset val="204"/>
      </rPr>
      <t xml:space="preserve">Головатенко В.В. </t>
    </r>
  </si>
  <si>
    <t xml:space="preserve">снижение доли сточных вод, не подвергающихся очистке связано с с тем что с ноября 2019г начала функционировать станция очистки </t>
  </si>
  <si>
    <t>увеличение удельного расхода электрической энергии, потребляемой в технологическом процессе очистки сточных вод, связано с тем что с ноября 2019г начала функционировать станция очистки сточных вод, в то время как в плане запуск станции стоял на 01.01.2020г.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</si>
</sst>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Helv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4" fillId="0" borderId="0"/>
    <xf numFmtId="0" fontId="9" fillId="0" borderId="0"/>
    <xf numFmtId="0" fontId="4" fillId="0" borderId="0"/>
    <xf numFmtId="0" fontId="8" fillId="0" borderId="0"/>
    <xf numFmtId="0" fontId="3" fillId="0" borderId="0"/>
    <xf numFmtId="0" fontId="3" fillId="0" borderId="0"/>
  </cellStyleXfs>
  <cellXfs count="224">
    <xf numFmtId="0" fontId="0" fillId="0" borderId="0" xfId="0"/>
    <xf numFmtId="0" fontId="7" fillId="0" borderId="0" xfId="0" applyFont="1"/>
    <xf numFmtId="0" fontId="1" fillId="0" borderId="1" xfId="3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49" fontId="5" fillId="0" borderId="3" xfId="4" applyNumberFormat="1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49" fontId="5" fillId="0" borderId="6" xfId="4" applyNumberFormat="1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49" fontId="5" fillId="0" borderId="8" xfId="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/>
    <xf numFmtId="49" fontId="5" fillId="0" borderId="9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vertical="center"/>
    </xf>
    <xf numFmtId="0" fontId="5" fillId="0" borderId="2" xfId="6" applyFont="1" applyBorder="1" applyAlignment="1">
      <alignment horizontal="left" wrapText="1"/>
    </xf>
    <xf numFmtId="0" fontId="5" fillId="0" borderId="4" xfId="6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justify" wrapText="1"/>
    </xf>
    <xf numFmtId="0" fontId="5" fillId="0" borderId="13" xfId="0" applyFont="1" applyBorder="1" applyAlignment="1">
      <alignment horizontal="justify" wrapText="1"/>
    </xf>
    <xf numFmtId="0" fontId="5" fillId="0" borderId="4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4" xfId="4" applyFont="1" applyBorder="1" applyAlignment="1">
      <alignment horizontal="center" wrapText="1"/>
    </xf>
    <xf numFmtId="0" fontId="5" fillId="0" borderId="4" xfId="4" applyFont="1" applyBorder="1" applyAlignment="1">
      <alignment horizontal="center" wrapText="1"/>
    </xf>
    <xf numFmtId="0" fontId="5" fillId="0" borderId="11" xfId="6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2" borderId="10" xfId="4" applyFont="1" applyFill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" fillId="0" borderId="15" xfId="3" applyFont="1" applyBorder="1" applyAlignment="1">
      <alignment horizontal="center" vertical="center" wrapText="1"/>
    </xf>
    <xf numFmtId="0" fontId="14" fillId="0" borderId="0" xfId="5" applyFont="1"/>
    <xf numFmtId="0" fontId="5" fillId="0" borderId="1" xfId="5" applyFont="1" applyBorder="1" applyAlignment="1">
      <alignment horizontal="left" vertical="center" wrapText="1"/>
    </xf>
    <xf numFmtId="0" fontId="5" fillId="0" borderId="0" xfId="5" applyFont="1"/>
    <xf numFmtId="0" fontId="1" fillId="0" borderId="1" xfId="3" applyFont="1" applyBorder="1" applyAlignment="1">
      <alignment horizontal="left" vertical="center" wrapText="1"/>
    </xf>
    <xf numFmtId="0" fontId="5" fillId="0" borderId="0" xfId="5" applyFont="1" applyBorder="1" applyAlignment="1">
      <alignment horizontal="left" vertical="center" wrapText="1"/>
    </xf>
    <xf numFmtId="0" fontId="1" fillId="0" borderId="0" xfId="3" applyFont="1" applyBorder="1" applyAlignment="1">
      <alignment horizontal="left" vertical="center"/>
    </xf>
    <xf numFmtId="0" fontId="6" fillId="0" borderId="0" xfId="5" applyFont="1"/>
    <xf numFmtId="0" fontId="5" fillId="0" borderId="16" xfId="5" applyFont="1" applyBorder="1"/>
    <xf numFmtId="0" fontId="15" fillId="0" borderId="0" xfId="5" applyFont="1" applyBorder="1" applyAlignment="1">
      <alignment horizontal="center"/>
    </xf>
    <xf numFmtId="0" fontId="5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1" fillId="0" borderId="0" xfId="3" applyFont="1" applyBorder="1" applyAlignment="1">
      <alignment horizontal="left"/>
    </xf>
    <xf numFmtId="0" fontId="6" fillId="0" borderId="0" xfId="5" applyFont="1" applyBorder="1" applyAlignment="1">
      <alignment horizontal="left"/>
    </xf>
    <xf numFmtId="0" fontId="11" fillId="0" borderId="16" xfId="0" applyFont="1" applyFill="1" applyBorder="1" applyAlignment="1"/>
    <xf numFmtId="0" fontId="16" fillId="0" borderId="0" xfId="3" applyFont="1" applyFill="1" applyAlignment="1">
      <alignment horizontal="center" vertical="center" wrapText="1"/>
    </xf>
    <xf numFmtId="0" fontId="17" fillId="0" borderId="0" xfId="0" applyFont="1" applyFill="1"/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17" xfId="3" applyFont="1" applyFill="1" applyBorder="1" applyAlignment="1">
      <alignment vertical="center" wrapText="1"/>
    </xf>
    <xf numFmtId="0" fontId="17" fillId="0" borderId="17" xfId="0" applyFont="1" applyFill="1" applyBorder="1"/>
    <xf numFmtId="0" fontId="17" fillId="0" borderId="18" xfId="0" applyFont="1" applyFill="1" applyBorder="1"/>
    <xf numFmtId="0" fontId="16" fillId="0" borderId="17" xfId="3" applyFont="1" applyFill="1" applyBorder="1" applyAlignment="1">
      <alignment vertical="center" wrapText="1"/>
    </xf>
    <xf numFmtId="0" fontId="16" fillId="0" borderId="16" xfId="3" applyFont="1" applyFill="1" applyBorder="1" applyAlignment="1">
      <alignment vertical="center" wrapText="1"/>
    </xf>
    <xf numFmtId="0" fontId="17" fillId="0" borderId="16" xfId="0" applyFont="1" applyFill="1" applyBorder="1"/>
    <xf numFmtId="0" fontId="17" fillId="0" borderId="19" xfId="0" applyFont="1" applyFill="1" applyBorder="1"/>
    <xf numFmtId="0" fontId="17" fillId="0" borderId="15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left" vertical="top" wrapText="1"/>
    </xf>
    <xf numFmtId="164" fontId="17" fillId="0" borderId="14" xfId="0" applyNumberFormat="1" applyFont="1" applyBorder="1" applyAlignment="1">
      <alignment horizontal="center" vertical="top" wrapText="1"/>
    </xf>
    <xf numFmtId="165" fontId="17" fillId="0" borderId="4" xfId="0" applyNumberFormat="1" applyFont="1" applyBorder="1" applyAlignment="1">
      <alignment horizontal="center" vertical="top" wrapText="1"/>
    </xf>
    <xf numFmtId="165" fontId="17" fillId="0" borderId="20" xfId="0" applyNumberFormat="1" applyFont="1" applyBorder="1" applyAlignment="1">
      <alignment horizontal="center" vertical="top" wrapText="1"/>
    </xf>
    <xf numFmtId="165" fontId="17" fillId="0" borderId="21" xfId="0" applyNumberFormat="1" applyFont="1" applyBorder="1" applyAlignment="1">
      <alignment horizontal="center" vertical="top" wrapText="1"/>
    </xf>
    <xf numFmtId="165" fontId="17" fillId="0" borderId="13" xfId="0" applyNumberFormat="1" applyFont="1" applyBorder="1" applyAlignment="1">
      <alignment horizontal="center" vertical="top" wrapText="1"/>
    </xf>
    <xf numFmtId="0" fontId="17" fillId="0" borderId="0" xfId="0" applyFont="1"/>
    <xf numFmtId="164" fontId="17" fillId="0" borderId="14" xfId="0" applyNumberFormat="1" applyFont="1" applyBorder="1" applyAlignment="1">
      <alignment horizontal="center" vertical="center" wrapText="1"/>
    </xf>
    <xf numFmtId="165" fontId="16" fillId="0" borderId="14" xfId="0" applyNumberFormat="1" applyFont="1" applyBorder="1" applyAlignment="1">
      <alignment horizontal="center" vertical="center" wrapText="1"/>
    </xf>
    <xf numFmtId="165" fontId="16" fillId="0" borderId="22" xfId="0" applyNumberFormat="1" applyFont="1" applyBorder="1" applyAlignment="1">
      <alignment horizontal="center" vertical="center" wrapText="1"/>
    </xf>
    <xf numFmtId="165" fontId="16" fillId="0" borderId="23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164" fontId="17" fillId="0" borderId="14" xfId="0" applyNumberFormat="1" applyFont="1" applyBorder="1" applyAlignment="1">
      <alignment horizontal="left" vertical="top" wrapText="1"/>
    </xf>
    <xf numFmtId="165" fontId="17" fillId="0" borderId="14" xfId="0" applyNumberFormat="1" applyFont="1" applyBorder="1" applyAlignment="1">
      <alignment horizontal="center" vertical="center" wrapText="1"/>
    </xf>
    <xf numFmtId="165" fontId="17" fillId="3" borderId="24" xfId="0" applyNumberFormat="1" applyFont="1" applyFill="1" applyBorder="1" applyAlignment="1">
      <alignment horizontal="center" vertical="center" wrapText="1"/>
    </xf>
    <xf numFmtId="165" fontId="17" fillId="3" borderId="25" xfId="0" applyNumberFormat="1" applyFont="1" applyFill="1" applyBorder="1" applyAlignment="1">
      <alignment horizontal="center" vertical="center" wrapText="1"/>
    </xf>
    <xf numFmtId="165" fontId="17" fillId="0" borderId="13" xfId="0" applyNumberFormat="1" applyFont="1" applyBorder="1" applyAlignment="1">
      <alignment horizontal="center" vertical="center" wrapText="1"/>
    </xf>
    <xf numFmtId="165" fontId="17" fillId="0" borderId="22" xfId="0" applyNumberFormat="1" applyFont="1" applyBorder="1" applyAlignment="1">
      <alignment horizontal="center" vertical="center" wrapText="1"/>
    </xf>
    <xf numFmtId="165" fontId="17" fillId="0" borderId="23" xfId="0" applyNumberFormat="1" applyFont="1" applyBorder="1" applyAlignment="1">
      <alignment horizontal="center" vertical="center" wrapText="1"/>
    </xf>
    <xf numFmtId="165" fontId="17" fillId="0" borderId="12" xfId="0" applyNumberFormat="1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 wrapText="1"/>
    </xf>
    <xf numFmtId="165" fontId="16" fillId="0" borderId="24" xfId="0" applyNumberFormat="1" applyFont="1" applyBorder="1" applyAlignment="1">
      <alignment horizontal="center" vertical="center" wrapText="1"/>
    </xf>
    <xf numFmtId="165" fontId="16" fillId="0" borderId="25" xfId="0" applyNumberFormat="1" applyFont="1" applyBorder="1" applyAlignment="1">
      <alignment horizontal="center" vertical="center" wrapText="1"/>
    </xf>
    <xf numFmtId="165" fontId="16" fillId="0" borderId="13" xfId="0" applyNumberFormat="1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7" fillId="0" borderId="24" xfId="0" applyNumberFormat="1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left" vertical="top" wrapText="1"/>
    </xf>
    <xf numFmtId="164" fontId="17" fillId="0" borderId="14" xfId="0" applyNumberFormat="1" applyFont="1" applyBorder="1" applyAlignment="1">
      <alignment horizontal="left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horizontal="left" vertical="center" wrapText="1"/>
    </xf>
    <xf numFmtId="164" fontId="17" fillId="0" borderId="11" xfId="0" applyNumberFormat="1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165" fontId="16" fillId="0" borderId="26" xfId="0" applyNumberFormat="1" applyFont="1" applyBorder="1" applyAlignment="1">
      <alignment horizontal="center" vertical="center" wrapText="1"/>
    </xf>
    <xf numFmtId="165" fontId="16" fillId="0" borderId="27" xfId="0" applyNumberFormat="1" applyFont="1" applyBorder="1" applyAlignment="1">
      <alignment horizontal="center" vertical="center" wrapText="1"/>
    </xf>
    <xf numFmtId="165" fontId="16" fillId="0" borderId="28" xfId="0" applyNumberFormat="1" applyFont="1" applyBorder="1" applyAlignment="1">
      <alignment horizontal="center" vertical="center" wrapText="1"/>
    </xf>
    <xf numFmtId="165" fontId="17" fillId="0" borderId="0" xfId="0" applyNumberFormat="1" applyFont="1"/>
    <xf numFmtId="0" fontId="13" fillId="0" borderId="0" xfId="0" applyFont="1"/>
    <xf numFmtId="165" fontId="17" fillId="0" borderId="24" xfId="0" applyNumberFormat="1" applyFont="1" applyFill="1" applyBorder="1" applyAlignment="1">
      <alignment horizontal="center" vertical="center" wrapText="1"/>
    </xf>
    <xf numFmtId="165" fontId="17" fillId="0" borderId="25" xfId="0" applyNumberFormat="1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vertical="center" wrapText="1"/>
    </xf>
    <xf numFmtId="165" fontId="1" fillId="0" borderId="1" xfId="3" applyNumberFormat="1" applyFont="1" applyBorder="1" applyAlignment="1">
      <alignment horizontal="center" vertical="center"/>
    </xf>
    <xf numFmtId="0" fontId="1" fillId="2" borderId="1" xfId="3" applyFont="1" applyFill="1" applyBorder="1" applyAlignment="1">
      <alignment vertical="center" wrapText="1"/>
    </xf>
    <xf numFmtId="0" fontId="1" fillId="2" borderId="15" xfId="3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/>
    <xf numFmtId="0" fontId="1" fillId="0" borderId="15" xfId="3" applyFont="1" applyBorder="1" applyAlignment="1">
      <alignment horizontal="center" vertical="center"/>
    </xf>
    <xf numFmtId="165" fontId="17" fillId="0" borderId="1" xfId="0" applyNumberFormat="1" applyFont="1" applyBorder="1"/>
    <xf numFmtId="165" fontId="2" fillId="0" borderId="1" xfId="3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" fillId="0" borderId="0" xfId="3" applyFont="1" applyBorder="1" applyAlignment="1">
      <alignment horizontal="left" wrapText="1"/>
    </xf>
    <xf numFmtId="0" fontId="1" fillId="0" borderId="0" xfId="3" applyFont="1" applyBorder="1" applyAlignment="1"/>
    <xf numFmtId="0" fontId="1" fillId="0" borderId="0" xfId="3" applyFont="1" applyBorder="1" applyAlignment="1">
      <alignment horizontal="center"/>
    </xf>
    <xf numFmtId="0" fontId="1" fillId="0" borderId="0" xfId="3" applyFont="1" applyBorder="1"/>
    <xf numFmtId="0" fontId="1" fillId="0" borderId="1" xfId="3" applyFont="1" applyBorder="1" applyAlignment="1">
      <alignment horizontal="center"/>
    </xf>
    <xf numFmtId="0" fontId="1" fillId="0" borderId="1" xfId="3" applyFont="1" applyBorder="1" applyAlignment="1">
      <alignment vertical="center"/>
    </xf>
    <xf numFmtId="0" fontId="5" fillId="0" borderId="1" xfId="0" applyFont="1" applyBorder="1"/>
    <xf numFmtId="0" fontId="5" fillId="0" borderId="15" xfId="0" applyFont="1" applyBorder="1" applyAlignment="1">
      <alignment horizontal="center"/>
    </xf>
    <xf numFmtId="165" fontId="1" fillId="0" borderId="1" xfId="3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center"/>
    </xf>
    <xf numFmtId="4" fontId="17" fillId="0" borderId="0" xfId="0" applyNumberFormat="1" applyFont="1"/>
    <xf numFmtId="0" fontId="17" fillId="0" borderId="0" xfId="0" applyFont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29" xfId="0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1" fontId="5" fillId="0" borderId="24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1" fontId="5" fillId="0" borderId="33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6" fontId="5" fillId="0" borderId="35" xfId="0" applyNumberFormat="1" applyFont="1" applyBorder="1" applyAlignment="1">
      <alignment horizontal="center" vertical="center" wrapText="1"/>
    </xf>
    <xf numFmtId="166" fontId="5" fillId="0" borderId="36" xfId="0" applyNumberFormat="1" applyFont="1" applyBorder="1" applyAlignment="1">
      <alignment horizontal="center" vertical="center" wrapText="1"/>
    </xf>
    <xf numFmtId="164" fontId="5" fillId="0" borderId="37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66" fontId="5" fillId="0" borderId="39" xfId="0" applyNumberFormat="1" applyFont="1" applyBorder="1" applyAlignment="1">
      <alignment horizontal="center" vertical="center" wrapText="1"/>
    </xf>
    <xf numFmtId="166" fontId="5" fillId="0" borderId="20" xfId="0" applyNumberFormat="1" applyFont="1" applyBorder="1" applyAlignment="1">
      <alignment horizontal="center" vertical="center" wrapText="1"/>
    </xf>
    <xf numFmtId="166" fontId="5" fillId="0" borderId="40" xfId="0" applyNumberFormat="1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166" fontId="5" fillId="0" borderId="41" xfId="0" applyNumberFormat="1" applyFont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 vertical="center" wrapText="1"/>
    </xf>
    <xf numFmtId="166" fontId="5" fillId="0" borderId="42" xfId="0" applyNumberFormat="1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6" fontId="5" fillId="0" borderId="44" xfId="0" applyNumberFormat="1" applyFont="1" applyBorder="1" applyAlignment="1">
      <alignment horizontal="center" vertical="center" wrapText="1"/>
    </xf>
    <xf numFmtId="166" fontId="5" fillId="0" borderId="2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5" fontId="16" fillId="0" borderId="27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 wrapText="1"/>
    </xf>
    <xf numFmtId="166" fontId="5" fillId="0" borderId="37" xfId="0" applyNumberFormat="1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/>
    </xf>
    <xf numFmtId="0" fontId="12" fillId="0" borderId="0" xfId="3" applyFont="1" applyAlignment="1">
      <alignment horizontal="center" wrapText="1"/>
    </xf>
    <xf numFmtId="0" fontId="1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2" fillId="0" borderId="16" xfId="3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15" xfId="3" applyFont="1" applyFill="1" applyBorder="1" applyAlignment="1">
      <alignment horizontal="center" vertical="center" wrapText="1"/>
    </xf>
    <xf numFmtId="0" fontId="17" fillId="0" borderId="17" xfId="3" applyFont="1" applyFill="1" applyBorder="1" applyAlignment="1">
      <alignment horizontal="center" vertical="center" wrapText="1"/>
    </xf>
    <xf numFmtId="0" fontId="17" fillId="0" borderId="18" xfId="3" applyFont="1" applyFill="1" applyBorder="1" applyAlignment="1">
      <alignment horizontal="center" vertical="center" wrapText="1"/>
    </xf>
    <xf numFmtId="0" fontId="16" fillId="0" borderId="15" xfId="3" applyFont="1" applyFill="1" applyBorder="1" applyAlignment="1">
      <alignment horizontal="center" vertical="center" wrapText="1"/>
    </xf>
    <xf numFmtId="0" fontId="16" fillId="0" borderId="17" xfId="3" applyFont="1" applyFill="1" applyBorder="1" applyAlignment="1">
      <alignment horizontal="center" vertical="center" wrapText="1"/>
    </xf>
    <xf numFmtId="0" fontId="16" fillId="0" borderId="18" xfId="3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 shrinkToFit="1"/>
    </xf>
    <xf numFmtId="0" fontId="17" fillId="0" borderId="17" xfId="0" applyFont="1" applyFill="1" applyBorder="1" applyAlignment="1">
      <alignment horizontal="center" vertical="center" wrapText="1" shrinkToFit="1"/>
    </xf>
    <xf numFmtId="0" fontId="17" fillId="0" borderId="18" xfId="0" applyFont="1" applyFill="1" applyBorder="1" applyAlignment="1">
      <alignment horizontal="center" vertical="center" wrapText="1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 wrapText="1"/>
    </xf>
    <xf numFmtId="0" fontId="1" fillId="0" borderId="19" xfId="3" applyFont="1" applyBorder="1" applyAlignment="1">
      <alignment horizontal="center" vertical="center" wrapText="1"/>
    </xf>
    <xf numFmtId="0" fontId="1" fillId="0" borderId="15" xfId="3" applyFont="1" applyBorder="1" applyAlignment="1">
      <alignment horizontal="left"/>
    </xf>
    <xf numFmtId="0" fontId="1" fillId="0" borderId="17" xfId="3" applyFont="1" applyBorder="1" applyAlignment="1">
      <alignment horizontal="left"/>
    </xf>
    <xf numFmtId="0" fontId="1" fillId="0" borderId="18" xfId="3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" fillId="0" borderId="43" xfId="3" applyFont="1" applyBorder="1" applyAlignment="1">
      <alignment horizontal="left" wrapText="1"/>
    </xf>
    <xf numFmtId="0" fontId="1" fillId="0" borderId="0" xfId="3" applyFont="1" applyBorder="1" applyAlignment="1">
      <alignment horizontal="left" wrapText="1"/>
    </xf>
    <xf numFmtId="0" fontId="2" fillId="0" borderId="16" xfId="3" applyFont="1" applyBorder="1" applyAlignment="1">
      <alignment horizontal="left" wrapText="1"/>
    </xf>
    <xf numFmtId="0" fontId="1" fillId="0" borderId="43" xfId="3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6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0" fontId="1" fillId="0" borderId="29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11" fillId="0" borderId="16" xfId="3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2_ООО Тепловая компания (печора)" xfId="3"/>
    <cellStyle name="Обычный 5" xfId="4"/>
    <cellStyle name="Обычный_PP_PitWater" xfId="5"/>
    <cellStyle name="Стиль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workbookViewId="0">
      <selection activeCell="B20" sqref="B20"/>
    </sheetView>
  </sheetViews>
  <sheetFormatPr defaultRowHeight="15.75" x14ac:dyDescent="0.25"/>
  <cols>
    <col min="1" max="1" width="51.28515625" style="39" customWidth="1"/>
    <col min="2" max="2" width="61.85546875" style="39" customWidth="1"/>
    <col min="3" max="3" width="7" style="39" customWidth="1"/>
    <col min="4" max="4" width="6.7109375" style="39" customWidth="1"/>
    <col min="5" max="16384" width="9.140625" style="39"/>
  </cols>
  <sheetData>
    <row r="1" spans="1:2" s="37" customFormat="1" ht="18.75" x14ac:dyDescent="0.3">
      <c r="A1" s="172" t="s">
        <v>57</v>
      </c>
      <c r="B1" s="172"/>
    </row>
    <row r="2" spans="1:2" s="37" customFormat="1" ht="18.75" x14ac:dyDescent="0.3">
      <c r="A2" s="173" t="s">
        <v>58</v>
      </c>
      <c r="B2" s="173"/>
    </row>
    <row r="3" spans="1:2" s="37" customFormat="1" ht="18.75" x14ac:dyDescent="0.3">
      <c r="A3" s="174"/>
      <c r="B3" s="175"/>
    </row>
    <row r="4" spans="1:2" s="37" customFormat="1" ht="18.75" x14ac:dyDescent="0.3">
      <c r="A4" s="176" t="s">
        <v>59</v>
      </c>
      <c r="B4" s="176"/>
    </row>
    <row r="5" spans="1:2" ht="30" customHeight="1" x14ac:dyDescent="0.25">
      <c r="A5" s="38" t="s">
        <v>60</v>
      </c>
      <c r="B5" s="40" t="s">
        <v>68</v>
      </c>
    </row>
    <row r="6" spans="1:2" ht="43.5" customHeight="1" x14ac:dyDescent="0.25">
      <c r="A6" s="38" t="s">
        <v>61</v>
      </c>
      <c r="B6" s="40" t="s">
        <v>67</v>
      </c>
    </row>
    <row r="7" spans="1:2" ht="45.75" customHeight="1" x14ac:dyDescent="0.25">
      <c r="A7" s="38" t="s">
        <v>62</v>
      </c>
      <c r="B7" s="40" t="s">
        <v>63</v>
      </c>
    </row>
    <row r="8" spans="1:2" ht="36" customHeight="1" x14ac:dyDescent="0.25">
      <c r="A8" s="38" t="s">
        <v>64</v>
      </c>
      <c r="B8" s="40" t="s">
        <v>65</v>
      </c>
    </row>
    <row r="9" spans="1:2" s="43" customFormat="1" x14ac:dyDescent="0.25">
      <c r="A9" s="41"/>
      <c r="B9" s="42"/>
    </row>
    <row r="12" spans="1:2" x14ac:dyDescent="0.25">
      <c r="A12" s="44" t="s">
        <v>137</v>
      </c>
      <c r="B12" s="45" t="s">
        <v>138</v>
      </c>
    </row>
    <row r="13" spans="1:2" x14ac:dyDescent="0.25">
      <c r="A13" s="46" t="s">
        <v>136</v>
      </c>
      <c r="B13" s="47" t="s">
        <v>66</v>
      </c>
    </row>
    <row r="20" spans="1:3" x14ac:dyDescent="0.25">
      <c r="C20" s="48"/>
    </row>
    <row r="22" spans="1:3" x14ac:dyDescent="0.25">
      <c r="C22" s="49"/>
    </row>
    <row r="25" spans="1:3" s="43" customFormat="1" x14ac:dyDescent="0.25">
      <c r="A25" s="39"/>
      <c r="B25" s="39"/>
      <c r="C25" s="39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opLeftCell="B4" workbookViewId="0">
      <selection activeCell="B35" sqref="B35"/>
    </sheetView>
  </sheetViews>
  <sheetFormatPr defaultRowHeight="15" x14ac:dyDescent="0.25"/>
  <cols>
    <col min="1" max="1" width="6.85546875" style="70" customWidth="1"/>
    <col min="2" max="2" width="41.42578125" style="70" customWidth="1"/>
    <col min="3" max="3" width="10.5703125" style="70" customWidth="1"/>
    <col min="4" max="4" width="16.28515625" style="70" customWidth="1"/>
    <col min="5" max="5" width="16.42578125" style="70" customWidth="1"/>
    <col min="6" max="7" width="16.28515625" style="70" customWidth="1"/>
    <col min="8" max="12" width="16.28515625" style="70" hidden="1" customWidth="1"/>
    <col min="13" max="23" width="15" style="70" hidden="1" customWidth="1"/>
    <col min="24" max="16384" width="9.140625" style="70"/>
  </cols>
  <sheetData>
    <row r="1" spans="1:23" s="52" customFormat="1" ht="18.75" x14ac:dyDescent="0.3">
      <c r="A1" s="50" t="s">
        <v>69</v>
      </c>
      <c r="B1" s="51"/>
      <c r="C1" s="51"/>
      <c r="D1" s="51"/>
      <c r="E1" s="51"/>
      <c r="F1" s="51"/>
      <c r="G1" s="51"/>
    </row>
    <row r="2" spans="1:23" s="52" customFormat="1" ht="19.5" customHeight="1" x14ac:dyDescent="0.25">
      <c r="A2" s="177" t="s">
        <v>29</v>
      </c>
      <c r="B2" s="177" t="s">
        <v>25</v>
      </c>
      <c r="C2" s="177" t="s">
        <v>26</v>
      </c>
      <c r="D2" s="178" t="s">
        <v>27</v>
      </c>
      <c r="E2" s="179"/>
      <c r="F2" s="179"/>
      <c r="G2" s="180"/>
      <c r="H2" s="54"/>
      <c r="I2" s="54"/>
      <c r="J2" s="54"/>
      <c r="K2" s="54"/>
      <c r="L2" s="54"/>
      <c r="M2" s="54"/>
      <c r="N2" s="54"/>
      <c r="O2" s="54"/>
      <c r="P2" s="55"/>
      <c r="Q2" s="55"/>
      <c r="R2" s="55"/>
      <c r="S2" s="55"/>
      <c r="T2" s="55"/>
      <c r="U2" s="55"/>
      <c r="V2" s="55"/>
      <c r="W2" s="56"/>
    </row>
    <row r="3" spans="1:23" s="52" customFormat="1" ht="18.75" customHeight="1" x14ac:dyDescent="0.25">
      <c r="A3" s="177"/>
      <c r="B3" s="177"/>
      <c r="C3" s="177"/>
      <c r="D3" s="181" t="s">
        <v>55</v>
      </c>
      <c r="E3" s="182"/>
      <c r="F3" s="182"/>
      <c r="G3" s="183"/>
      <c r="H3" s="57"/>
      <c r="I3" s="57"/>
      <c r="J3" s="57"/>
      <c r="K3" s="57"/>
      <c r="L3" s="57"/>
      <c r="M3" s="57"/>
      <c r="N3" s="57"/>
      <c r="O3" s="58"/>
      <c r="P3" s="59"/>
      <c r="W3" s="60"/>
    </row>
    <row r="4" spans="1:23" s="52" customFormat="1" x14ac:dyDescent="0.25">
      <c r="A4" s="177"/>
      <c r="B4" s="177"/>
      <c r="C4" s="177"/>
      <c r="D4" s="184" t="s">
        <v>30</v>
      </c>
      <c r="E4" s="185"/>
      <c r="F4" s="185"/>
      <c r="G4" s="186"/>
      <c r="H4" s="184" t="s">
        <v>31</v>
      </c>
      <c r="I4" s="185"/>
      <c r="J4" s="185"/>
      <c r="K4" s="186"/>
      <c r="L4" s="184" t="s">
        <v>32</v>
      </c>
      <c r="M4" s="185"/>
      <c r="N4" s="185"/>
      <c r="O4" s="186"/>
      <c r="P4" s="184" t="s">
        <v>33</v>
      </c>
      <c r="Q4" s="185"/>
      <c r="R4" s="185"/>
      <c r="S4" s="186"/>
      <c r="T4" s="184" t="s">
        <v>34</v>
      </c>
      <c r="U4" s="185"/>
      <c r="V4" s="185"/>
      <c r="W4" s="186"/>
    </row>
    <row r="5" spans="1:23" s="52" customFormat="1" x14ac:dyDescent="0.25">
      <c r="A5" s="177"/>
      <c r="B5" s="177"/>
      <c r="C5" s="177"/>
      <c r="D5" s="62" t="s">
        <v>70</v>
      </c>
      <c r="E5" s="187" t="s">
        <v>71</v>
      </c>
      <c r="F5" s="188"/>
      <c r="G5" s="189"/>
      <c r="H5" s="62" t="s">
        <v>70</v>
      </c>
      <c r="I5" s="187" t="s">
        <v>71</v>
      </c>
      <c r="J5" s="188"/>
      <c r="K5" s="189"/>
      <c r="L5" s="62" t="s">
        <v>70</v>
      </c>
      <c r="M5" s="187" t="s">
        <v>71</v>
      </c>
      <c r="N5" s="188"/>
      <c r="O5" s="189"/>
      <c r="P5" s="62" t="s">
        <v>70</v>
      </c>
      <c r="Q5" s="187" t="s">
        <v>71</v>
      </c>
      <c r="R5" s="188"/>
      <c r="S5" s="189"/>
      <c r="T5" s="62" t="s">
        <v>70</v>
      </c>
      <c r="U5" s="187" t="s">
        <v>71</v>
      </c>
      <c r="V5" s="188"/>
      <c r="W5" s="189"/>
    </row>
    <row r="6" spans="1:23" s="52" customFormat="1" x14ac:dyDescent="0.25">
      <c r="A6" s="61"/>
      <c r="B6" s="61"/>
      <c r="C6" s="53"/>
      <c r="D6" s="62" t="s">
        <v>72</v>
      </c>
      <c r="E6" s="62" t="s">
        <v>73</v>
      </c>
      <c r="F6" s="62" t="s">
        <v>74</v>
      </c>
      <c r="G6" s="62" t="s">
        <v>72</v>
      </c>
      <c r="H6" s="62" t="s">
        <v>72</v>
      </c>
      <c r="I6" s="62" t="s">
        <v>73</v>
      </c>
      <c r="J6" s="62" t="s">
        <v>74</v>
      </c>
      <c r="K6" s="62" t="s">
        <v>72</v>
      </c>
      <c r="L6" s="62" t="s">
        <v>72</v>
      </c>
      <c r="M6" s="62" t="s">
        <v>73</v>
      </c>
      <c r="N6" s="62" t="s">
        <v>74</v>
      </c>
      <c r="O6" s="62" t="s">
        <v>72</v>
      </c>
      <c r="P6" s="62" t="s">
        <v>72</v>
      </c>
      <c r="Q6" s="62" t="s">
        <v>73</v>
      </c>
      <c r="R6" s="62" t="s">
        <v>74</v>
      </c>
      <c r="S6" s="62" t="s">
        <v>72</v>
      </c>
      <c r="T6" s="62" t="s">
        <v>72</v>
      </c>
      <c r="U6" s="62" t="s">
        <v>73</v>
      </c>
      <c r="V6" s="62" t="s">
        <v>74</v>
      </c>
      <c r="W6" s="62" t="s">
        <v>72</v>
      </c>
    </row>
    <row r="7" spans="1:23" s="52" customFormat="1" x14ac:dyDescent="0.25">
      <c r="A7" s="61">
        <v>1</v>
      </c>
      <c r="B7" s="61">
        <f>A7+1</f>
        <v>2</v>
      </c>
      <c r="C7" s="61">
        <f t="shared" ref="C7:H7" si="0">B7+1</f>
        <v>3</v>
      </c>
      <c r="D7" s="61">
        <f t="shared" si="0"/>
        <v>4</v>
      </c>
      <c r="E7" s="61">
        <f t="shared" si="0"/>
        <v>5</v>
      </c>
      <c r="F7" s="53">
        <f t="shared" si="0"/>
        <v>6</v>
      </c>
      <c r="G7" s="53">
        <f t="shared" si="0"/>
        <v>7</v>
      </c>
      <c r="H7" s="61">
        <f t="shared" si="0"/>
        <v>8</v>
      </c>
      <c r="I7" s="61">
        <f t="shared" ref="I7:W7" si="1">H7+1</f>
        <v>9</v>
      </c>
      <c r="J7" s="61">
        <f t="shared" si="1"/>
        <v>10</v>
      </c>
      <c r="K7" s="61">
        <f t="shared" si="1"/>
        <v>11</v>
      </c>
      <c r="L7" s="53">
        <f t="shared" si="1"/>
        <v>12</v>
      </c>
      <c r="M7" s="61">
        <f t="shared" si="1"/>
        <v>13</v>
      </c>
      <c r="N7" s="61">
        <f t="shared" si="1"/>
        <v>14</v>
      </c>
      <c r="O7" s="53">
        <f t="shared" si="1"/>
        <v>15</v>
      </c>
      <c r="P7" s="53">
        <f t="shared" si="1"/>
        <v>16</v>
      </c>
      <c r="Q7" s="61">
        <f t="shared" si="1"/>
        <v>17</v>
      </c>
      <c r="R7" s="61">
        <f t="shared" si="1"/>
        <v>18</v>
      </c>
      <c r="S7" s="53">
        <f t="shared" si="1"/>
        <v>19</v>
      </c>
      <c r="T7" s="53">
        <f t="shared" si="1"/>
        <v>20</v>
      </c>
      <c r="U7" s="61">
        <f t="shared" si="1"/>
        <v>21</v>
      </c>
      <c r="V7" s="61">
        <f t="shared" si="1"/>
        <v>22</v>
      </c>
      <c r="W7" s="53">
        <f t="shared" si="1"/>
        <v>23</v>
      </c>
    </row>
    <row r="8" spans="1:23" x14ac:dyDescent="0.25">
      <c r="A8" s="63" t="s">
        <v>3</v>
      </c>
      <c r="B8" s="64" t="s">
        <v>75</v>
      </c>
      <c r="C8" s="65"/>
      <c r="D8" s="66"/>
      <c r="E8" s="67"/>
      <c r="F8" s="68"/>
      <c r="G8" s="69"/>
      <c r="H8" s="66"/>
      <c r="I8" s="67"/>
      <c r="J8" s="68"/>
      <c r="K8" s="69"/>
      <c r="L8" s="66"/>
      <c r="M8" s="67"/>
      <c r="N8" s="68"/>
      <c r="O8" s="69"/>
      <c r="P8" s="66"/>
      <c r="Q8" s="67"/>
      <c r="R8" s="68"/>
      <c r="S8" s="69"/>
      <c r="T8" s="66"/>
      <c r="U8" s="67"/>
      <c r="V8" s="68"/>
      <c r="W8" s="69"/>
    </row>
    <row r="9" spans="1:23" ht="28.5" x14ac:dyDescent="0.25">
      <c r="A9" s="63" t="s">
        <v>76</v>
      </c>
      <c r="B9" s="64" t="s">
        <v>77</v>
      </c>
      <c r="C9" s="71" t="s">
        <v>28</v>
      </c>
      <c r="D9" s="72">
        <f t="shared" ref="D9:W9" si="2">D10+D11</f>
        <v>32265</v>
      </c>
      <c r="E9" s="73">
        <f t="shared" si="2"/>
        <v>0</v>
      </c>
      <c r="F9" s="74">
        <f t="shared" si="2"/>
        <v>8114</v>
      </c>
      <c r="G9" s="75">
        <f t="shared" si="2"/>
        <v>8114</v>
      </c>
      <c r="H9" s="72">
        <f t="shared" si="2"/>
        <v>32265</v>
      </c>
      <c r="I9" s="73">
        <f t="shared" si="2"/>
        <v>0</v>
      </c>
      <c r="J9" s="74">
        <f t="shared" si="2"/>
        <v>0</v>
      </c>
      <c r="K9" s="75">
        <f t="shared" si="2"/>
        <v>0</v>
      </c>
      <c r="L9" s="72">
        <f t="shared" si="2"/>
        <v>32265</v>
      </c>
      <c r="M9" s="73">
        <f t="shared" si="2"/>
        <v>0</v>
      </c>
      <c r="N9" s="74">
        <f t="shared" si="2"/>
        <v>0</v>
      </c>
      <c r="O9" s="75">
        <f t="shared" si="2"/>
        <v>0</v>
      </c>
      <c r="P9" s="72">
        <f t="shared" si="2"/>
        <v>32265</v>
      </c>
      <c r="Q9" s="73">
        <f t="shared" si="2"/>
        <v>0</v>
      </c>
      <c r="R9" s="74">
        <f t="shared" si="2"/>
        <v>0</v>
      </c>
      <c r="S9" s="75">
        <f t="shared" si="2"/>
        <v>0</v>
      </c>
      <c r="T9" s="72">
        <f t="shared" si="2"/>
        <v>32265</v>
      </c>
      <c r="U9" s="73">
        <f t="shared" si="2"/>
        <v>0</v>
      </c>
      <c r="V9" s="74">
        <f t="shared" si="2"/>
        <v>0</v>
      </c>
      <c r="W9" s="75">
        <f t="shared" si="2"/>
        <v>0</v>
      </c>
    </row>
    <row r="10" spans="1:23" x14ac:dyDescent="0.25">
      <c r="A10" s="76" t="s">
        <v>78</v>
      </c>
      <c r="B10" s="77" t="s">
        <v>79</v>
      </c>
      <c r="C10" s="71" t="s">
        <v>28</v>
      </c>
      <c r="D10" s="78">
        <v>32265</v>
      </c>
      <c r="E10" s="79"/>
      <c r="F10" s="80">
        <v>8114</v>
      </c>
      <c r="G10" s="81">
        <f>SUM(E10:F10)</f>
        <v>8114</v>
      </c>
      <c r="H10" s="78">
        <f>D10</f>
        <v>32265</v>
      </c>
      <c r="I10" s="79"/>
      <c r="J10" s="80"/>
      <c r="K10" s="81">
        <f>SUM(I10:J10)</f>
        <v>0</v>
      </c>
      <c r="L10" s="78">
        <f>H10</f>
        <v>32265</v>
      </c>
      <c r="M10" s="79"/>
      <c r="N10" s="80"/>
      <c r="O10" s="81">
        <f>SUM(M10:N10)</f>
        <v>0</v>
      </c>
      <c r="P10" s="78">
        <f>L10</f>
        <v>32265</v>
      </c>
      <c r="Q10" s="79"/>
      <c r="R10" s="80"/>
      <c r="S10" s="81">
        <f>SUM(Q10:R10)</f>
        <v>0</v>
      </c>
      <c r="T10" s="78">
        <f>P10</f>
        <v>32265</v>
      </c>
      <c r="U10" s="79"/>
      <c r="V10" s="80"/>
      <c r="W10" s="81">
        <f>SUM(U10:V10)</f>
        <v>0</v>
      </c>
    </row>
    <row r="11" spans="1:23" x14ac:dyDescent="0.25">
      <c r="A11" s="76" t="s">
        <v>80</v>
      </c>
      <c r="B11" s="77" t="s">
        <v>81</v>
      </c>
      <c r="C11" s="71" t="s">
        <v>28</v>
      </c>
      <c r="D11" s="78"/>
      <c r="E11" s="82"/>
      <c r="F11" s="83"/>
      <c r="G11" s="84"/>
      <c r="H11" s="78"/>
      <c r="I11" s="82"/>
      <c r="J11" s="83"/>
      <c r="K11" s="84"/>
      <c r="L11" s="78"/>
      <c r="M11" s="82"/>
      <c r="N11" s="83"/>
      <c r="O11" s="84"/>
      <c r="P11" s="78"/>
      <c r="Q11" s="82"/>
      <c r="R11" s="83"/>
      <c r="S11" s="84"/>
      <c r="T11" s="78"/>
      <c r="U11" s="82"/>
      <c r="V11" s="83"/>
      <c r="W11" s="84"/>
    </row>
    <row r="12" spans="1:23" x14ac:dyDescent="0.25">
      <c r="A12" s="63" t="s">
        <v>82</v>
      </c>
      <c r="B12" s="64" t="s">
        <v>83</v>
      </c>
      <c r="C12" s="71" t="s">
        <v>28</v>
      </c>
      <c r="D12" s="85">
        <f t="shared" ref="D12:M12" si="3">D13+D14</f>
        <v>32265</v>
      </c>
      <c r="E12" s="86">
        <f t="shared" si="3"/>
        <v>0</v>
      </c>
      <c r="F12" s="87">
        <f>F13+F14</f>
        <v>8114</v>
      </c>
      <c r="G12" s="88">
        <f t="shared" si="3"/>
        <v>8114</v>
      </c>
      <c r="H12" s="85">
        <f t="shared" si="3"/>
        <v>32265</v>
      </c>
      <c r="I12" s="86">
        <f t="shared" si="3"/>
        <v>0</v>
      </c>
      <c r="J12" s="87">
        <f>J13+J14</f>
        <v>0</v>
      </c>
      <c r="K12" s="88">
        <f>K13+K14</f>
        <v>0</v>
      </c>
      <c r="L12" s="85">
        <f t="shared" si="3"/>
        <v>32265</v>
      </c>
      <c r="M12" s="86">
        <f t="shared" si="3"/>
        <v>0</v>
      </c>
      <c r="N12" s="87">
        <f t="shared" ref="N12:W12" si="4">N13+N14</f>
        <v>0</v>
      </c>
      <c r="O12" s="88">
        <f t="shared" si="4"/>
        <v>0</v>
      </c>
      <c r="P12" s="85">
        <f t="shared" si="4"/>
        <v>32265</v>
      </c>
      <c r="Q12" s="86">
        <f t="shared" si="4"/>
        <v>0</v>
      </c>
      <c r="R12" s="87">
        <f t="shared" si="4"/>
        <v>0</v>
      </c>
      <c r="S12" s="88">
        <f t="shared" si="4"/>
        <v>0</v>
      </c>
      <c r="T12" s="85">
        <f t="shared" si="4"/>
        <v>32265</v>
      </c>
      <c r="U12" s="86">
        <f t="shared" si="4"/>
        <v>0</v>
      </c>
      <c r="V12" s="87">
        <f t="shared" si="4"/>
        <v>0</v>
      </c>
      <c r="W12" s="88">
        <f t="shared" si="4"/>
        <v>0</v>
      </c>
    </row>
    <row r="13" spans="1:23" x14ac:dyDescent="0.25">
      <c r="A13" s="76" t="s">
        <v>84</v>
      </c>
      <c r="B13" s="77" t="s">
        <v>85</v>
      </c>
      <c r="C13" s="71" t="s">
        <v>28</v>
      </c>
      <c r="D13" s="89">
        <f>D10</f>
        <v>32265</v>
      </c>
      <c r="E13" s="79"/>
      <c r="F13" s="80">
        <v>8114</v>
      </c>
      <c r="G13" s="81">
        <f>SUM(E13:F13)</f>
        <v>8114</v>
      </c>
      <c r="H13" s="89">
        <f>D13</f>
        <v>32265</v>
      </c>
      <c r="I13" s="79"/>
      <c r="J13" s="80"/>
      <c r="K13" s="81">
        <f>SUM(I13:J13)</f>
        <v>0</v>
      </c>
      <c r="L13" s="89">
        <f>H13</f>
        <v>32265</v>
      </c>
      <c r="M13" s="79"/>
      <c r="N13" s="80"/>
      <c r="O13" s="81">
        <f>SUM(M13:N13)</f>
        <v>0</v>
      </c>
      <c r="P13" s="89">
        <f>L13</f>
        <v>32265</v>
      </c>
      <c r="Q13" s="79"/>
      <c r="R13" s="80"/>
      <c r="S13" s="81">
        <f>SUM(Q13:R13)</f>
        <v>0</v>
      </c>
      <c r="T13" s="89">
        <f>P13</f>
        <v>32265</v>
      </c>
      <c r="U13" s="79"/>
      <c r="V13" s="80"/>
      <c r="W13" s="81">
        <f>SUM(U13:V13)</f>
        <v>0</v>
      </c>
    </row>
    <row r="14" spans="1:23" x14ac:dyDescent="0.25">
      <c r="A14" s="76" t="s">
        <v>86</v>
      </c>
      <c r="B14" s="77" t="s">
        <v>87</v>
      </c>
      <c r="C14" s="71" t="s">
        <v>28</v>
      </c>
      <c r="D14" s="89"/>
      <c r="E14" s="90"/>
      <c r="F14" s="91"/>
      <c r="G14" s="81"/>
      <c r="H14" s="89"/>
      <c r="I14" s="90"/>
      <c r="J14" s="91"/>
      <c r="K14" s="81"/>
      <c r="L14" s="89"/>
      <c r="M14" s="90"/>
      <c r="N14" s="91"/>
      <c r="O14" s="81"/>
      <c r="P14" s="89"/>
      <c r="Q14" s="90"/>
      <c r="R14" s="91"/>
      <c r="S14" s="81"/>
      <c r="T14" s="89"/>
      <c r="U14" s="90"/>
      <c r="V14" s="91"/>
      <c r="W14" s="81"/>
    </row>
    <row r="15" spans="1:23" ht="28.5" x14ac:dyDescent="0.25">
      <c r="A15" s="63" t="s">
        <v>88</v>
      </c>
      <c r="B15" s="64" t="s">
        <v>89</v>
      </c>
      <c r="C15" s="71" t="s">
        <v>28</v>
      </c>
      <c r="D15" s="85">
        <f t="shared" ref="D15:W15" si="5">D9</f>
        <v>32265</v>
      </c>
      <c r="E15" s="86">
        <f t="shared" si="5"/>
        <v>0</v>
      </c>
      <c r="F15" s="87">
        <f t="shared" si="5"/>
        <v>8114</v>
      </c>
      <c r="G15" s="88">
        <f t="shared" si="5"/>
        <v>8114</v>
      </c>
      <c r="H15" s="85">
        <f t="shared" si="5"/>
        <v>32265</v>
      </c>
      <c r="I15" s="86">
        <f t="shared" si="5"/>
        <v>0</v>
      </c>
      <c r="J15" s="87">
        <f t="shared" si="5"/>
        <v>0</v>
      </c>
      <c r="K15" s="88">
        <f t="shared" si="5"/>
        <v>0</v>
      </c>
      <c r="L15" s="85">
        <f t="shared" si="5"/>
        <v>32265</v>
      </c>
      <c r="M15" s="86">
        <f t="shared" si="5"/>
        <v>0</v>
      </c>
      <c r="N15" s="87">
        <f t="shared" si="5"/>
        <v>0</v>
      </c>
      <c r="O15" s="88">
        <f t="shared" si="5"/>
        <v>0</v>
      </c>
      <c r="P15" s="85">
        <f t="shared" si="5"/>
        <v>32265</v>
      </c>
      <c r="Q15" s="86">
        <f t="shared" si="5"/>
        <v>0</v>
      </c>
      <c r="R15" s="87">
        <f t="shared" si="5"/>
        <v>0</v>
      </c>
      <c r="S15" s="88">
        <f t="shared" si="5"/>
        <v>0</v>
      </c>
      <c r="T15" s="85">
        <f t="shared" si="5"/>
        <v>32265</v>
      </c>
      <c r="U15" s="86">
        <f t="shared" si="5"/>
        <v>0</v>
      </c>
      <c r="V15" s="87">
        <f t="shared" si="5"/>
        <v>0</v>
      </c>
      <c r="W15" s="88">
        <f t="shared" si="5"/>
        <v>0</v>
      </c>
    </row>
    <row r="16" spans="1:23" x14ac:dyDescent="0.25">
      <c r="A16" s="76" t="s">
        <v>90</v>
      </c>
      <c r="B16" s="77" t="s">
        <v>91</v>
      </c>
      <c r="C16" s="71" t="s">
        <v>28</v>
      </c>
      <c r="D16" s="89"/>
      <c r="E16" s="79"/>
      <c r="F16" s="80">
        <v>0</v>
      </c>
      <c r="G16" s="81">
        <f>SUM(E16:F16)</f>
        <v>0</v>
      </c>
      <c r="H16" s="89">
        <f>D16</f>
        <v>0</v>
      </c>
      <c r="I16" s="79"/>
      <c r="J16" s="80"/>
      <c r="K16" s="81">
        <f>SUM(I16:J16)</f>
        <v>0</v>
      </c>
      <c r="L16" s="89">
        <f>H16</f>
        <v>0</v>
      </c>
      <c r="M16" s="79"/>
      <c r="N16" s="80"/>
      <c r="O16" s="81">
        <f>SUM(M16:N16)</f>
        <v>0</v>
      </c>
      <c r="P16" s="89">
        <f>L16</f>
        <v>0</v>
      </c>
      <c r="Q16" s="79"/>
      <c r="R16" s="80"/>
      <c r="S16" s="81">
        <f>SUM(Q16:R16)</f>
        <v>0</v>
      </c>
      <c r="T16" s="89">
        <f>P16</f>
        <v>0</v>
      </c>
      <c r="U16" s="79"/>
      <c r="V16" s="80"/>
      <c r="W16" s="81">
        <f>SUM(U16:V16)</f>
        <v>0</v>
      </c>
    </row>
    <row r="17" spans="1:23" x14ac:dyDescent="0.25">
      <c r="A17" s="76" t="s">
        <v>92</v>
      </c>
      <c r="B17" s="77" t="s">
        <v>93</v>
      </c>
      <c r="C17" s="71" t="s">
        <v>28</v>
      </c>
      <c r="D17" s="89"/>
      <c r="E17" s="90"/>
      <c r="F17" s="91"/>
      <c r="G17" s="81"/>
      <c r="H17" s="89"/>
      <c r="I17" s="90"/>
      <c r="J17" s="91"/>
      <c r="K17" s="81"/>
      <c r="L17" s="89"/>
      <c r="M17" s="90"/>
      <c r="N17" s="91"/>
      <c r="O17" s="81"/>
      <c r="P17" s="89"/>
      <c r="Q17" s="90"/>
      <c r="R17" s="91"/>
      <c r="S17" s="81"/>
      <c r="T17" s="89"/>
      <c r="U17" s="90"/>
      <c r="V17" s="91"/>
      <c r="W17" s="81"/>
    </row>
    <row r="18" spans="1:23" x14ac:dyDescent="0.25">
      <c r="A18" s="76" t="s">
        <v>94</v>
      </c>
      <c r="B18" s="64" t="s">
        <v>95</v>
      </c>
      <c r="C18" s="71" t="s">
        <v>28</v>
      </c>
      <c r="D18" s="85">
        <f t="shared" ref="D18:W18" si="6">D15-D16-D17</f>
        <v>32265</v>
      </c>
      <c r="E18" s="86">
        <f t="shared" si="6"/>
        <v>0</v>
      </c>
      <c r="F18" s="87">
        <f t="shared" si="6"/>
        <v>8114</v>
      </c>
      <c r="G18" s="88">
        <f t="shared" si="6"/>
        <v>8114</v>
      </c>
      <c r="H18" s="85">
        <f t="shared" si="6"/>
        <v>32265</v>
      </c>
      <c r="I18" s="86">
        <f t="shared" si="6"/>
        <v>0</v>
      </c>
      <c r="J18" s="87">
        <f t="shared" si="6"/>
        <v>0</v>
      </c>
      <c r="K18" s="88">
        <f t="shared" si="6"/>
        <v>0</v>
      </c>
      <c r="L18" s="85">
        <f t="shared" si="6"/>
        <v>32265</v>
      </c>
      <c r="M18" s="86">
        <f t="shared" si="6"/>
        <v>0</v>
      </c>
      <c r="N18" s="87">
        <f t="shared" si="6"/>
        <v>0</v>
      </c>
      <c r="O18" s="88">
        <f t="shared" si="6"/>
        <v>0</v>
      </c>
      <c r="P18" s="85">
        <f t="shared" si="6"/>
        <v>32265</v>
      </c>
      <c r="Q18" s="86">
        <f t="shared" si="6"/>
        <v>0</v>
      </c>
      <c r="R18" s="87">
        <f t="shared" si="6"/>
        <v>0</v>
      </c>
      <c r="S18" s="88">
        <f t="shared" si="6"/>
        <v>0</v>
      </c>
      <c r="T18" s="85">
        <f t="shared" si="6"/>
        <v>32265</v>
      </c>
      <c r="U18" s="86">
        <f t="shared" si="6"/>
        <v>0</v>
      </c>
      <c r="V18" s="87">
        <f t="shared" si="6"/>
        <v>0</v>
      </c>
      <c r="W18" s="88">
        <f t="shared" si="6"/>
        <v>0</v>
      </c>
    </row>
    <row r="19" spans="1:23" x14ac:dyDescent="0.25">
      <c r="A19" s="76" t="s">
        <v>96</v>
      </c>
      <c r="B19" s="77" t="s">
        <v>97</v>
      </c>
      <c r="C19" s="71" t="s">
        <v>28</v>
      </c>
      <c r="D19" s="89">
        <f t="shared" ref="D19:N19" si="7">D20+D21</f>
        <v>30301</v>
      </c>
      <c r="E19" s="90">
        <f t="shared" si="7"/>
        <v>0</v>
      </c>
      <c r="F19" s="91">
        <f t="shared" si="7"/>
        <v>7566</v>
      </c>
      <c r="G19" s="81">
        <f>G20+G21</f>
        <v>7566</v>
      </c>
      <c r="H19" s="89">
        <f t="shared" si="7"/>
        <v>0</v>
      </c>
      <c r="I19" s="90">
        <f t="shared" si="7"/>
        <v>0</v>
      </c>
      <c r="J19" s="91">
        <f t="shared" si="7"/>
        <v>0</v>
      </c>
      <c r="K19" s="81">
        <f>K20+K21</f>
        <v>0</v>
      </c>
      <c r="L19" s="89">
        <f t="shared" si="7"/>
        <v>0</v>
      </c>
      <c r="M19" s="90">
        <f t="shared" si="7"/>
        <v>0</v>
      </c>
      <c r="N19" s="91">
        <f t="shared" si="7"/>
        <v>0</v>
      </c>
      <c r="O19" s="81">
        <f t="shared" ref="O19:W19" si="8">O20+O21</f>
        <v>0</v>
      </c>
      <c r="P19" s="89">
        <f t="shared" si="8"/>
        <v>0</v>
      </c>
      <c r="Q19" s="90">
        <f t="shared" si="8"/>
        <v>0</v>
      </c>
      <c r="R19" s="91">
        <f t="shared" si="8"/>
        <v>0</v>
      </c>
      <c r="S19" s="81">
        <f t="shared" si="8"/>
        <v>0</v>
      </c>
      <c r="T19" s="89">
        <f t="shared" si="8"/>
        <v>0</v>
      </c>
      <c r="U19" s="90">
        <f t="shared" si="8"/>
        <v>0</v>
      </c>
      <c r="V19" s="91">
        <f t="shared" si="8"/>
        <v>0</v>
      </c>
      <c r="W19" s="81">
        <f t="shared" si="8"/>
        <v>0</v>
      </c>
    </row>
    <row r="20" spans="1:23" x14ac:dyDescent="0.25">
      <c r="A20" s="76"/>
      <c r="B20" s="92" t="s">
        <v>98</v>
      </c>
      <c r="C20" s="71" t="s">
        <v>28</v>
      </c>
      <c r="D20" s="89"/>
      <c r="E20" s="104"/>
      <c r="F20" s="105"/>
      <c r="G20" s="81">
        <f>SUM(E20:F20)</f>
        <v>0</v>
      </c>
      <c r="H20" s="89">
        <f>D20</f>
        <v>0</v>
      </c>
      <c r="I20" s="79"/>
      <c r="J20" s="80"/>
      <c r="K20" s="81">
        <f>SUM(I20:J20)</f>
        <v>0</v>
      </c>
      <c r="L20" s="89">
        <f>H20</f>
        <v>0</v>
      </c>
      <c r="M20" s="79"/>
      <c r="N20" s="80"/>
      <c r="O20" s="81">
        <f>SUM(M20:N20)</f>
        <v>0</v>
      </c>
      <c r="P20" s="89">
        <f>L20</f>
        <v>0</v>
      </c>
      <c r="Q20" s="79"/>
      <c r="R20" s="80"/>
      <c r="S20" s="81">
        <f>SUM(Q20:R20)</f>
        <v>0</v>
      </c>
      <c r="T20" s="89">
        <f>P20</f>
        <v>0</v>
      </c>
      <c r="U20" s="79"/>
      <c r="V20" s="80"/>
      <c r="W20" s="81">
        <f>SUM(U20:V20)</f>
        <v>0</v>
      </c>
    </row>
    <row r="21" spans="1:23" x14ac:dyDescent="0.25">
      <c r="A21" s="76"/>
      <c r="B21" s="92" t="s">
        <v>99</v>
      </c>
      <c r="C21" s="71" t="s">
        <v>28</v>
      </c>
      <c r="D21" s="89">
        <v>30301</v>
      </c>
      <c r="E21" s="79"/>
      <c r="F21" s="80">
        <v>7566</v>
      </c>
      <c r="G21" s="81">
        <f>SUM(E21:F21)</f>
        <v>7566</v>
      </c>
      <c r="H21" s="89"/>
      <c r="I21" s="90"/>
      <c r="J21" s="91"/>
      <c r="K21" s="81"/>
      <c r="L21" s="89"/>
      <c r="M21" s="90"/>
      <c r="N21" s="91"/>
      <c r="O21" s="81"/>
      <c r="P21" s="89"/>
      <c r="Q21" s="90"/>
      <c r="R21" s="91"/>
      <c r="S21" s="81"/>
      <c r="T21" s="89"/>
      <c r="U21" s="90"/>
      <c r="V21" s="91"/>
      <c r="W21" s="81"/>
    </row>
    <row r="22" spans="1:23" x14ac:dyDescent="0.25">
      <c r="A22" s="76" t="s">
        <v>100</v>
      </c>
      <c r="B22" s="77" t="s">
        <v>101</v>
      </c>
      <c r="C22" s="71" t="s">
        <v>28</v>
      </c>
      <c r="D22" s="89">
        <v>1777</v>
      </c>
      <c r="E22" s="79"/>
      <c r="F22" s="80">
        <v>501</v>
      </c>
      <c r="G22" s="81">
        <f>SUM(E22:F22)</f>
        <v>501</v>
      </c>
      <c r="H22" s="89">
        <f>D22</f>
        <v>1777</v>
      </c>
      <c r="I22" s="79"/>
      <c r="J22" s="80"/>
      <c r="K22" s="81">
        <f>SUM(I22:J22)</f>
        <v>0</v>
      </c>
      <c r="L22" s="89">
        <f>H22</f>
        <v>1777</v>
      </c>
      <c r="M22" s="79"/>
      <c r="N22" s="80"/>
      <c r="O22" s="81">
        <f>SUM(M22:N22)</f>
        <v>0</v>
      </c>
      <c r="P22" s="89">
        <f>L22</f>
        <v>1777</v>
      </c>
      <c r="Q22" s="79"/>
      <c r="R22" s="80"/>
      <c r="S22" s="81">
        <f>SUM(Q22:R22)</f>
        <v>0</v>
      </c>
      <c r="T22" s="89">
        <f>P22</f>
        <v>1777</v>
      </c>
      <c r="U22" s="79"/>
      <c r="V22" s="80"/>
      <c r="W22" s="81">
        <f>SUM(U22:V22)</f>
        <v>0</v>
      </c>
    </row>
    <row r="23" spans="1:23" x14ac:dyDescent="0.25">
      <c r="A23" s="76" t="s">
        <v>102</v>
      </c>
      <c r="B23" s="77" t="s">
        <v>103</v>
      </c>
      <c r="C23" s="71" t="s">
        <v>28</v>
      </c>
      <c r="D23" s="89">
        <v>187</v>
      </c>
      <c r="E23" s="79"/>
      <c r="F23" s="80">
        <v>47</v>
      </c>
      <c r="G23" s="81">
        <f>SUM(E23:F23)</f>
        <v>47</v>
      </c>
      <c r="H23" s="89">
        <f>D23</f>
        <v>187</v>
      </c>
      <c r="I23" s="79"/>
      <c r="J23" s="80"/>
      <c r="K23" s="81">
        <f>SUM(I23:J23)</f>
        <v>0</v>
      </c>
      <c r="L23" s="89">
        <f>H23</f>
        <v>187</v>
      </c>
      <c r="M23" s="79"/>
      <c r="N23" s="80"/>
      <c r="O23" s="81">
        <f>SUM(M23:N23)</f>
        <v>0</v>
      </c>
      <c r="P23" s="89">
        <f>L23</f>
        <v>187</v>
      </c>
      <c r="Q23" s="79"/>
      <c r="R23" s="80"/>
      <c r="S23" s="81">
        <f>SUM(Q23:R23)</f>
        <v>0</v>
      </c>
      <c r="T23" s="89">
        <f>P23</f>
        <v>187</v>
      </c>
      <c r="U23" s="79"/>
      <c r="V23" s="80"/>
      <c r="W23" s="81">
        <f>SUM(U23:V23)</f>
        <v>0</v>
      </c>
    </row>
    <row r="24" spans="1:23" ht="20.25" customHeight="1" x14ac:dyDescent="0.25">
      <c r="A24" s="63" t="s">
        <v>4</v>
      </c>
      <c r="B24" s="64" t="s">
        <v>104</v>
      </c>
      <c r="C24" s="71" t="s">
        <v>28</v>
      </c>
      <c r="D24" s="89">
        <f t="shared" ref="D24:W24" si="9">D25+D26</f>
        <v>0</v>
      </c>
      <c r="E24" s="90">
        <f t="shared" si="9"/>
        <v>0</v>
      </c>
      <c r="F24" s="91">
        <f t="shared" si="9"/>
        <v>0</v>
      </c>
      <c r="G24" s="81">
        <f t="shared" si="9"/>
        <v>0</v>
      </c>
      <c r="H24" s="89">
        <f t="shared" si="9"/>
        <v>0</v>
      </c>
      <c r="I24" s="90">
        <f t="shared" si="9"/>
        <v>0</v>
      </c>
      <c r="J24" s="91">
        <f t="shared" si="9"/>
        <v>0</v>
      </c>
      <c r="K24" s="81">
        <f t="shared" si="9"/>
        <v>0</v>
      </c>
      <c r="L24" s="89">
        <f t="shared" si="9"/>
        <v>0</v>
      </c>
      <c r="M24" s="90">
        <f t="shared" si="9"/>
        <v>0</v>
      </c>
      <c r="N24" s="91">
        <f t="shared" si="9"/>
        <v>0</v>
      </c>
      <c r="O24" s="81">
        <f t="shared" si="9"/>
        <v>0</v>
      </c>
      <c r="P24" s="89">
        <f t="shared" si="9"/>
        <v>0</v>
      </c>
      <c r="Q24" s="90">
        <f t="shared" si="9"/>
        <v>0</v>
      </c>
      <c r="R24" s="91">
        <f t="shared" si="9"/>
        <v>0</v>
      </c>
      <c r="S24" s="81">
        <f t="shared" si="9"/>
        <v>0</v>
      </c>
      <c r="T24" s="89">
        <f t="shared" si="9"/>
        <v>0</v>
      </c>
      <c r="U24" s="90">
        <f t="shared" si="9"/>
        <v>0</v>
      </c>
      <c r="V24" s="91">
        <f t="shared" si="9"/>
        <v>0</v>
      </c>
      <c r="W24" s="81">
        <f t="shared" si="9"/>
        <v>0</v>
      </c>
    </row>
    <row r="25" spans="1:23" x14ac:dyDescent="0.25">
      <c r="A25" s="71" t="s">
        <v>12</v>
      </c>
      <c r="B25" s="93" t="s">
        <v>105</v>
      </c>
      <c r="C25" s="71" t="s">
        <v>28</v>
      </c>
      <c r="D25" s="89"/>
      <c r="E25" s="90"/>
      <c r="F25" s="91"/>
      <c r="G25" s="81"/>
      <c r="H25" s="89"/>
      <c r="I25" s="90"/>
      <c r="J25" s="91"/>
      <c r="K25" s="81"/>
      <c r="L25" s="89"/>
      <c r="M25" s="90"/>
      <c r="N25" s="91"/>
      <c r="O25" s="81"/>
      <c r="P25" s="89"/>
      <c r="Q25" s="90"/>
      <c r="R25" s="91"/>
      <c r="S25" s="81"/>
      <c r="T25" s="89"/>
      <c r="U25" s="90"/>
      <c r="V25" s="91"/>
      <c r="W25" s="81"/>
    </row>
    <row r="26" spans="1:23" x14ac:dyDescent="0.25">
      <c r="A26" s="71" t="s">
        <v>16</v>
      </c>
      <c r="B26" s="77" t="s">
        <v>106</v>
      </c>
      <c r="C26" s="71" t="s">
        <v>28</v>
      </c>
      <c r="D26" s="89"/>
      <c r="E26" s="90"/>
      <c r="F26" s="91"/>
      <c r="G26" s="81"/>
      <c r="H26" s="89"/>
      <c r="I26" s="90"/>
      <c r="J26" s="91"/>
      <c r="K26" s="81"/>
      <c r="L26" s="89"/>
      <c r="M26" s="90"/>
      <c r="N26" s="91"/>
      <c r="O26" s="81"/>
      <c r="P26" s="89"/>
      <c r="Q26" s="90"/>
      <c r="R26" s="91"/>
      <c r="S26" s="81"/>
      <c r="T26" s="89"/>
      <c r="U26" s="90"/>
      <c r="V26" s="91"/>
      <c r="W26" s="81"/>
    </row>
    <row r="27" spans="1:23" ht="28.5" x14ac:dyDescent="0.25">
      <c r="A27" s="94" t="s">
        <v>5</v>
      </c>
      <c r="B27" s="64" t="s">
        <v>107</v>
      </c>
      <c r="C27" s="71" t="s">
        <v>28</v>
      </c>
      <c r="D27" s="89">
        <f t="shared" ref="D27:W27" si="10">D28+D29</f>
        <v>0</v>
      </c>
      <c r="E27" s="90">
        <f t="shared" si="10"/>
        <v>0</v>
      </c>
      <c r="F27" s="91">
        <f t="shared" si="10"/>
        <v>0</v>
      </c>
      <c r="G27" s="81">
        <f t="shared" si="10"/>
        <v>0</v>
      </c>
      <c r="H27" s="89">
        <f t="shared" si="10"/>
        <v>0</v>
      </c>
      <c r="I27" s="90">
        <f t="shared" si="10"/>
        <v>0</v>
      </c>
      <c r="J27" s="91">
        <f t="shared" si="10"/>
        <v>0</v>
      </c>
      <c r="K27" s="81">
        <f t="shared" si="10"/>
        <v>0</v>
      </c>
      <c r="L27" s="89">
        <f t="shared" si="10"/>
        <v>0</v>
      </c>
      <c r="M27" s="90">
        <f t="shared" si="10"/>
        <v>0</v>
      </c>
      <c r="N27" s="91">
        <f t="shared" si="10"/>
        <v>0</v>
      </c>
      <c r="O27" s="81">
        <f t="shared" si="10"/>
        <v>0</v>
      </c>
      <c r="P27" s="89">
        <f t="shared" si="10"/>
        <v>0</v>
      </c>
      <c r="Q27" s="90">
        <f t="shared" si="10"/>
        <v>0</v>
      </c>
      <c r="R27" s="91">
        <f t="shared" si="10"/>
        <v>0</v>
      </c>
      <c r="S27" s="81">
        <f t="shared" si="10"/>
        <v>0</v>
      </c>
      <c r="T27" s="89">
        <f t="shared" si="10"/>
        <v>0</v>
      </c>
      <c r="U27" s="90">
        <f t="shared" si="10"/>
        <v>0</v>
      </c>
      <c r="V27" s="91">
        <f t="shared" si="10"/>
        <v>0</v>
      </c>
      <c r="W27" s="81">
        <f t="shared" si="10"/>
        <v>0</v>
      </c>
    </row>
    <row r="28" spans="1:23" x14ac:dyDescent="0.25">
      <c r="A28" s="71" t="s">
        <v>108</v>
      </c>
      <c r="B28" s="77" t="s">
        <v>109</v>
      </c>
      <c r="C28" s="71" t="s">
        <v>28</v>
      </c>
      <c r="D28" s="89"/>
      <c r="E28" s="90"/>
      <c r="F28" s="91"/>
      <c r="G28" s="81"/>
      <c r="H28" s="89"/>
      <c r="I28" s="90"/>
      <c r="J28" s="91"/>
      <c r="K28" s="81"/>
      <c r="L28" s="89"/>
      <c r="M28" s="90"/>
      <c r="N28" s="91"/>
      <c r="O28" s="81"/>
      <c r="P28" s="89"/>
      <c r="Q28" s="90"/>
      <c r="R28" s="91"/>
      <c r="S28" s="81"/>
      <c r="T28" s="89"/>
      <c r="U28" s="90"/>
      <c r="V28" s="91"/>
      <c r="W28" s="81"/>
    </row>
    <row r="29" spans="1:23" ht="30" x14ac:dyDescent="0.25">
      <c r="A29" s="71" t="s">
        <v>110</v>
      </c>
      <c r="B29" s="77" t="s">
        <v>111</v>
      </c>
      <c r="C29" s="71" t="s">
        <v>28</v>
      </c>
      <c r="D29" s="89"/>
      <c r="E29" s="90"/>
      <c r="F29" s="91"/>
      <c r="G29" s="81"/>
      <c r="H29" s="89"/>
      <c r="I29" s="90"/>
      <c r="J29" s="91"/>
      <c r="K29" s="81"/>
      <c r="L29" s="89"/>
      <c r="M29" s="90"/>
      <c r="N29" s="91"/>
      <c r="O29" s="81"/>
      <c r="P29" s="89"/>
      <c r="Q29" s="90"/>
      <c r="R29" s="91"/>
      <c r="S29" s="81"/>
      <c r="T29" s="89"/>
      <c r="U29" s="90"/>
      <c r="V29" s="91"/>
      <c r="W29" s="81"/>
    </row>
    <row r="30" spans="1:23" ht="28.5" x14ac:dyDescent="0.25">
      <c r="A30" s="94" t="s">
        <v>6</v>
      </c>
      <c r="B30" s="64" t="s">
        <v>112</v>
      </c>
      <c r="C30" s="71" t="s">
        <v>28</v>
      </c>
      <c r="D30" s="89"/>
      <c r="E30" s="90"/>
      <c r="F30" s="91"/>
      <c r="G30" s="81"/>
      <c r="H30" s="89"/>
      <c r="I30" s="90"/>
      <c r="J30" s="91"/>
      <c r="K30" s="81"/>
      <c r="L30" s="89"/>
      <c r="M30" s="90"/>
      <c r="N30" s="91"/>
      <c r="O30" s="81"/>
      <c r="P30" s="89"/>
      <c r="Q30" s="90"/>
      <c r="R30" s="91"/>
      <c r="S30" s="81"/>
      <c r="T30" s="89"/>
      <c r="U30" s="90"/>
      <c r="V30" s="91"/>
      <c r="W30" s="81"/>
    </row>
    <row r="31" spans="1:23" x14ac:dyDescent="0.25">
      <c r="A31" s="95" t="s">
        <v>113</v>
      </c>
      <c r="B31" s="96" t="s">
        <v>114</v>
      </c>
      <c r="C31" s="97" t="s">
        <v>28</v>
      </c>
      <c r="D31" s="98">
        <f>D9</f>
        <v>32265</v>
      </c>
      <c r="E31" s="99">
        <f>E9</f>
        <v>0</v>
      </c>
      <c r="F31" s="169">
        <f>'раздел 5'!E9*1000</f>
        <v>2858</v>
      </c>
      <c r="G31" s="101">
        <f>F31</f>
        <v>2858</v>
      </c>
      <c r="H31" s="98">
        <f>D31</f>
        <v>32265</v>
      </c>
      <c r="I31" s="99">
        <f>I9</f>
        <v>0</v>
      </c>
      <c r="J31" s="100">
        <f>J9</f>
        <v>0</v>
      </c>
      <c r="K31" s="101">
        <f>K9</f>
        <v>0</v>
      </c>
      <c r="L31" s="98">
        <f>D31</f>
        <v>32265</v>
      </c>
      <c r="M31" s="99">
        <f>M9</f>
        <v>0</v>
      </c>
      <c r="N31" s="100">
        <f>N9</f>
        <v>0</v>
      </c>
      <c r="O31" s="101">
        <f>O9</f>
        <v>0</v>
      </c>
      <c r="P31" s="98">
        <f>H31</f>
        <v>32265</v>
      </c>
      <c r="Q31" s="99">
        <f>Q9</f>
        <v>0</v>
      </c>
      <c r="R31" s="100">
        <f>R9</f>
        <v>0</v>
      </c>
      <c r="S31" s="101">
        <f>S9</f>
        <v>0</v>
      </c>
      <c r="T31" s="98">
        <f>L31</f>
        <v>32265</v>
      </c>
      <c r="U31" s="99">
        <f>U9</f>
        <v>0</v>
      </c>
      <c r="V31" s="100">
        <f>V9</f>
        <v>0</v>
      </c>
      <c r="W31" s="101">
        <f>W9</f>
        <v>0</v>
      </c>
    </row>
    <row r="33" spans="2:4" x14ac:dyDescent="0.25">
      <c r="D33" s="102"/>
    </row>
    <row r="35" spans="2:4" ht="18.75" x14ac:dyDescent="0.3">
      <c r="B35" s="103"/>
    </row>
  </sheetData>
  <mergeCells count="15">
    <mergeCell ref="H4:K4"/>
    <mergeCell ref="L4:O4"/>
    <mergeCell ref="P4:S4"/>
    <mergeCell ref="T4:W4"/>
    <mergeCell ref="E5:G5"/>
    <mergeCell ref="I5:K5"/>
    <mergeCell ref="M5:O5"/>
    <mergeCell ref="Q5:S5"/>
    <mergeCell ref="U5:W5"/>
    <mergeCell ref="A2:A5"/>
    <mergeCell ref="B2:B5"/>
    <mergeCell ref="C2:C5"/>
    <mergeCell ref="D2:G2"/>
    <mergeCell ref="D3:G3"/>
    <mergeCell ref="D4:G4"/>
  </mergeCells>
  <pageMargins left="1.1811023622047245" right="0.39370078740157483" top="0.39370078740157483" bottom="0.39370078740157483" header="0" footer="0"/>
  <pageSetup paperSize="9" scale="7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B27" sqref="B27"/>
    </sheetView>
  </sheetViews>
  <sheetFormatPr defaultRowHeight="15" x14ac:dyDescent="0.25"/>
  <cols>
    <col min="1" max="1" width="7" style="70" customWidth="1"/>
    <col min="2" max="2" width="51.42578125" style="70" customWidth="1"/>
    <col min="3" max="3" width="14.28515625" style="70" customWidth="1"/>
    <col min="4" max="4" width="17.85546875" style="70" customWidth="1"/>
    <col min="5" max="5" width="47" style="70" customWidth="1"/>
    <col min="6" max="6" width="14.7109375" style="70" customWidth="1"/>
    <col min="7" max="8" width="15.42578125" style="70" customWidth="1"/>
    <col min="9" max="9" width="51.7109375" style="70" customWidth="1"/>
    <col min="10" max="16384" width="9.140625" style="70"/>
  </cols>
  <sheetData>
    <row r="1" spans="1:9" ht="34.9" customHeight="1" x14ac:dyDescent="0.25">
      <c r="A1" s="190" t="s">
        <v>115</v>
      </c>
      <c r="B1" s="190"/>
      <c r="C1" s="190"/>
      <c r="D1" s="190"/>
      <c r="E1" s="190"/>
      <c r="F1" s="190"/>
      <c r="G1" s="190"/>
      <c r="H1" s="190"/>
      <c r="I1" s="190"/>
    </row>
    <row r="2" spans="1:9" ht="25.5" customHeight="1" x14ac:dyDescent="0.25">
      <c r="A2" s="191" t="s">
        <v>116</v>
      </c>
      <c r="B2" s="191"/>
      <c r="C2" s="191"/>
      <c r="D2" s="191"/>
      <c r="E2" s="191"/>
      <c r="F2" s="191"/>
      <c r="G2" s="191"/>
      <c r="H2" s="191"/>
      <c r="I2" s="191"/>
    </row>
    <row r="3" spans="1:9" ht="15.75" x14ac:dyDescent="0.25">
      <c r="A3" s="192" t="s">
        <v>117</v>
      </c>
      <c r="B3" s="194" t="s">
        <v>118</v>
      </c>
      <c r="C3" s="195"/>
      <c r="D3" s="195"/>
      <c r="E3" s="194" t="s">
        <v>119</v>
      </c>
      <c r="F3" s="195"/>
      <c r="G3" s="195"/>
      <c r="H3" s="196" t="s">
        <v>120</v>
      </c>
      <c r="I3" s="197" t="s">
        <v>121</v>
      </c>
    </row>
    <row r="4" spans="1:9" ht="92.25" customHeight="1" x14ac:dyDescent="0.25">
      <c r="A4" s="193"/>
      <c r="B4" s="2" t="s">
        <v>122</v>
      </c>
      <c r="C4" s="2" t="s">
        <v>123</v>
      </c>
      <c r="D4" s="2" t="s">
        <v>124</v>
      </c>
      <c r="E4" s="2" t="s">
        <v>122</v>
      </c>
      <c r="F4" s="2" t="s">
        <v>123</v>
      </c>
      <c r="G4" s="2" t="s">
        <v>125</v>
      </c>
      <c r="H4" s="196"/>
      <c r="I4" s="198"/>
    </row>
    <row r="5" spans="1:9" ht="15.7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f>E5+1</f>
        <v>6</v>
      </c>
      <c r="G5" s="36">
        <f>F5+1</f>
        <v>7</v>
      </c>
      <c r="H5" s="2">
        <v>8</v>
      </c>
      <c r="I5" s="2">
        <v>9</v>
      </c>
    </row>
    <row r="6" spans="1:9" ht="15.75" x14ac:dyDescent="0.25">
      <c r="A6" s="106" t="s">
        <v>3</v>
      </c>
      <c r="B6" s="107"/>
      <c r="C6" s="106"/>
      <c r="D6" s="108"/>
      <c r="E6" s="109"/>
      <c r="F6" s="110"/>
      <c r="G6" s="111"/>
      <c r="H6" s="112"/>
      <c r="I6" s="112"/>
    </row>
    <row r="7" spans="1:9" ht="15.75" x14ac:dyDescent="0.25">
      <c r="A7" s="106" t="s">
        <v>4</v>
      </c>
      <c r="B7" s="107"/>
      <c r="C7" s="106"/>
      <c r="D7" s="108"/>
      <c r="E7" s="107"/>
      <c r="F7" s="113"/>
      <c r="G7" s="108"/>
      <c r="H7" s="112"/>
      <c r="I7" s="114"/>
    </row>
    <row r="8" spans="1:9" ht="15.75" x14ac:dyDescent="0.25">
      <c r="A8" s="199" t="s">
        <v>126</v>
      </c>
      <c r="B8" s="200"/>
      <c r="C8" s="201"/>
      <c r="D8" s="115">
        <f>SUM(D6:D7)</f>
        <v>0</v>
      </c>
      <c r="E8" s="202" t="s">
        <v>126</v>
      </c>
      <c r="F8" s="203"/>
      <c r="G8" s="116">
        <f>SUM(G6:G7)</f>
        <v>0</v>
      </c>
      <c r="H8" s="112"/>
      <c r="I8" s="112"/>
    </row>
    <row r="9" spans="1:9" ht="24" customHeight="1" x14ac:dyDescent="0.25">
      <c r="A9" s="204" t="s">
        <v>127</v>
      </c>
      <c r="B9" s="204"/>
      <c r="C9" s="204"/>
      <c r="D9" s="204"/>
      <c r="E9" s="204"/>
      <c r="F9" s="204"/>
      <c r="G9" s="205"/>
    </row>
    <row r="10" spans="1:9" ht="15.75" x14ac:dyDescent="0.25">
      <c r="A10" s="118"/>
      <c r="B10" s="119"/>
      <c r="C10" s="120"/>
      <c r="D10" s="120"/>
    </row>
    <row r="11" spans="1:9" ht="15.75" customHeight="1" x14ac:dyDescent="0.25">
      <c r="A11" s="206" t="s">
        <v>128</v>
      </c>
      <c r="B11" s="206"/>
      <c r="C11" s="206"/>
      <c r="D11" s="206"/>
      <c r="E11" s="206"/>
      <c r="F11" s="206"/>
      <c r="G11" s="206"/>
      <c r="H11" s="206"/>
      <c r="I11" s="206"/>
    </row>
    <row r="12" spans="1:9" ht="15.75" x14ac:dyDescent="0.25">
      <c r="A12" s="192" t="s">
        <v>117</v>
      </c>
      <c r="B12" s="194" t="s">
        <v>118</v>
      </c>
      <c r="C12" s="195"/>
      <c r="D12" s="195"/>
      <c r="E12" s="194" t="s">
        <v>119</v>
      </c>
      <c r="F12" s="195"/>
      <c r="G12" s="195"/>
      <c r="H12" s="196" t="s">
        <v>120</v>
      </c>
      <c r="I12" s="197" t="s">
        <v>121</v>
      </c>
    </row>
    <row r="13" spans="1:9" ht="89.25" customHeight="1" x14ac:dyDescent="0.25">
      <c r="A13" s="193"/>
      <c r="B13" s="2" t="s">
        <v>122</v>
      </c>
      <c r="C13" s="2" t="s">
        <v>123</v>
      </c>
      <c r="D13" s="2" t="s">
        <v>124</v>
      </c>
      <c r="E13" s="2" t="s">
        <v>122</v>
      </c>
      <c r="F13" s="2" t="s">
        <v>123</v>
      </c>
      <c r="G13" s="2" t="s">
        <v>125</v>
      </c>
      <c r="H13" s="196"/>
      <c r="I13" s="198"/>
    </row>
    <row r="14" spans="1:9" ht="15.75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f>E14+1</f>
        <v>6</v>
      </c>
      <c r="G14" s="36">
        <f>F14+1</f>
        <v>7</v>
      </c>
      <c r="H14" s="2">
        <v>8</v>
      </c>
      <c r="I14" s="2">
        <v>9</v>
      </c>
    </row>
    <row r="15" spans="1:9" ht="15.75" x14ac:dyDescent="0.25">
      <c r="A15" s="121" t="s">
        <v>3</v>
      </c>
      <c r="B15" s="122"/>
      <c r="C15" s="121"/>
      <c r="D15" s="108"/>
      <c r="E15" s="123"/>
      <c r="F15" s="123"/>
      <c r="G15" s="124"/>
      <c r="H15" s="112"/>
      <c r="I15" s="112"/>
    </row>
    <row r="16" spans="1:9" ht="15.75" x14ac:dyDescent="0.25">
      <c r="A16" s="199" t="s">
        <v>126</v>
      </c>
      <c r="B16" s="200"/>
      <c r="C16" s="201"/>
      <c r="D16" s="125"/>
      <c r="E16" s="202" t="s">
        <v>126</v>
      </c>
      <c r="F16" s="203"/>
      <c r="G16" s="203"/>
      <c r="H16" s="112"/>
      <c r="I16" s="112"/>
    </row>
    <row r="17" spans="1:9" ht="19.5" customHeight="1" x14ac:dyDescent="0.25">
      <c r="A17" s="207" t="s">
        <v>129</v>
      </c>
      <c r="B17" s="207"/>
      <c r="C17" s="207"/>
      <c r="D17" s="207"/>
      <c r="E17" s="207"/>
      <c r="F17" s="207"/>
      <c r="G17" s="207"/>
    </row>
    <row r="18" spans="1:9" ht="15.75" x14ac:dyDescent="0.25">
      <c r="A18" s="117"/>
      <c r="B18" s="117"/>
      <c r="C18" s="117"/>
      <c r="D18" s="117"/>
    </row>
    <row r="19" spans="1:9" ht="20.25" customHeight="1" x14ac:dyDescent="0.25">
      <c r="A19" s="206" t="s">
        <v>130</v>
      </c>
      <c r="B19" s="206"/>
      <c r="C19" s="206"/>
      <c r="D19" s="206"/>
      <c r="E19" s="206"/>
      <c r="F19" s="206"/>
      <c r="G19" s="206"/>
      <c r="H19" s="206"/>
      <c r="I19" s="206"/>
    </row>
    <row r="20" spans="1:9" ht="15.75" x14ac:dyDescent="0.25">
      <c r="A20" s="192" t="s">
        <v>117</v>
      </c>
      <c r="B20" s="194" t="s">
        <v>118</v>
      </c>
      <c r="C20" s="195"/>
      <c r="D20" s="195"/>
      <c r="E20" s="208" t="s">
        <v>119</v>
      </c>
      <c r="F20" s="208"/>
      <c r="G20" s="208"/>
      <c r="H20" s="196" t="s">
        <v>120</v>
      </c>
      <c r="I20" s="197" t="s">
        <v>121</v>
      </c>
    </row>
    <row r="21" spans="1:9" ht="84" customHeight="1" x14ac:dyDescent="0.25">
      <c r="A21" s="193"/>
      <c r="B21" s="2" t="s">
        <v>122</v>
      </c>
      <c r="C21" s="2" t="s">
        <v>123</v>
      </c>
      <c r="D21" s="2" t="s">
        <v>124</v>
      </c>
      <c r="E21" s="2" t="s">
        <v>122</v>
      </c>
      <c r="F21" s="2" t="s">
        <v>123</v>
      </c>
      <c r="G21" s="2" t="s">
        <v>125</v>
      </c>
      <c r="H21" s="196"/>
      <c r="I21" s="198"/>
    </row>
    <row r="22" spans="1:9" ht="15.75" x14ac:dyDescent="0.25">
      <c r="A22" s="2">
        <v>1</v>
      </c>
      <c r="B22" s="2">
        <v>2</v>
      </c>
      <c r="C22" s="2">
        <v>3</v>
      </c>
      <c r="D22" s="2">
        <v>4</v>
      </c>
      <c r="E22" s="2">
        <v>5</v>
      </c>
      <c r="F22" s="2">
        <f>E22+1</f>
        <v>6</v>
      </c>
      <c r="G22" s="36">
        <f>F22+1</f>
        <v>7</v>
      </c>
      <c r="H22" s="2">
        <v>8</v>
      </c>
      <c r="I22" s="2">
        <v>9</v>
      </c>
    </row>
    <row r="23" spans="1:9" ht="15.75" x14ac:dyDescent="0.25">
      <c r="A23" s="121" t="s">
        <v>3</v>
      </c>
      <c r="B23" s="122"/>
      <c r="C23" s="121"/>
      <c r="D23" s="108"/>
      <c r="E23" s="123"/>
      <c r="F23" s="123"/>
      <c r="G23" s="124"/>
      <c r="H23" s="112"/>
      <c r="I23" s="112"/>
    </row>
    <row r="24" spans="1:9" ht="15.75" customHeight="1" x14ac:dyDescent="0.25">
      <c r="A24" s="199" t="s">
        <v>126</v>
      </c>
      <c r="B24" s="200"/>
      <c r="C24" s="201"/>
      <c r="D24" s="125"/>
      <c r="E24" s="202" t="s">
        <v>126</v>
      </c>
      <c r="F24" s="203"/>
      <c r="G24" s="203"/>
      <c r="H24" s="112"/>
      <c r="I24" s="112"/>
    </row>
    <row r="25" spans="1:9" ht="19.5" customHeight="1" x14ac:dyDescent="0.25">
      <c r="A25" s="204" t="s">
        <v>131</v>
      </c>
      <c r="B25" s="204"/>
      <c r="C25" s="204"/>
      <c r="D25" s="204"/>
      <c r="E25" s="204"/>
      <c r="F25" s="204"/>
      <c r="G25" s="204"/>
    </row>
    <row r="26" spans="1:9" ht="15.75" x14ac:dyDescent="0.25">
      <c r="A26" s="126"/>
      <c r="B26" s="127"/>
      <c r="C26" s="128"/>
      <c r="D26" s="128"/>
    </row>
    <row r="29" spans="1:9" x14ac:dyDescent="0.25">
      <c r="G29" s="129"/>
    </row>
  </sheetData>
  <mergeCells count="28">
    <mergeCell ref="A24:C24"/>
    <mergeCell ref="E24:G24"/>
    <mergeCell ref="A25:G25"/>
    <mergeCell ref="A16:C16"/>
    <mergeCell ref="E16:G16"/>
    <mergeCell ref="A17:G17"/>
    <mergeCell ref="A19:I19"/>
    <mergeCell ref="A20:A21"/>
    <mergeCell ref="B20:D20"/>
    <mergeCell ref="E20:G20"/>
    <mergeCell ref="H20:H21"/>
    <mergeCell ref="I20:I21"/>
    <mergeCell ref="A8:C8"/>
    <mergeCell ref="E8:F8"/>
    <mergeCell ref="A9:G9"/>
    <mergeCell ref="A11:I11"/>
    <mergeCell ref="A12:A13"/>
    <mergeCell ref="B12:D12"/>
    <mergeCell ref="E12:G12"/>
    <mergeCell ref="H12:H13"/>
    <mergeCell ref="I12:I13"/>
    <mergeCell ref="A1:I1"/>
    <mergeCell ref="A2:I2"/>
    <mergeCell ref="A3:A4"/>
    <mergeCell ref="B3:D3"/>
    <mergeCell ref="E3:G3"/>
    <mergeCell ref="H3:H4"/>
    <mergeCell ref="I3:I4"/>
  </mergeCells>
  <pageMargins left="0.39370078740157483" right="0.39370078740157483" top="1.1811023622047245" bottom="0.39370078740157483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G6" sqref="G6"/>
    </sheetView>
  </sheetViews>
  <sheetFormatPr defaultRowHeight="15" x14ac:dyDescent="0.25"/>
  <cols>
    <col min="1" max="1" width="7" style="70" customWidth="1"/>
    <col min="2" max="2" width="22.28515625" style="70" customWidth="1"/>
    <col min="3" max="3" width="12" style="70" customWidth="1"/>
    <col min="4" max="4" width="17.140625" style="70" customWidth="1"/>
    <col min="5" max="5" width="22.7109375" style="70" customWidth="1"/>
    <col min="6" max="6" width="12.42578125" style="70" customWidth="1"/>
    <col min="7" max="7" width="17.42578125" style="70" customWidth="1"/>
    <col min="8" max="16384" width="9.140625" style="70"/>
  </cols>
  <sheetData>
    <row r="1" spans="1:8" s="130" customFormat="1" ht="21.75" customHeight="1" x14ac:dyDescent="0.2">
      <c r="A1" s="209" t="s">
        <v>35</v>
      </c>
      <c r="B1" s="209"/>
      <c r="C1" s="209"/>
      <c r="D1" s="209"/>
      <c r="E1" s="209"/>
      <c r="F1" s="209"/>
      <c r="G1" s="209"/>
    </row>
    <row r="2" spans="1:8" s="130" customFormat="1" ht="15.75" x14ac:dyDescent="0.2">
      <c r="A2" s="210" t="s">
        <v>7</v>
      </c>
      <c r="B2" s="213" t="s">
        <v>132</v>
      </c>
      <c r="C2" s="214"/>
      <c r="D2" s="214"/>
      <c r="E2" s="213" t="s">
        <v>132</v>
      </c>
      <c r="F2" s="214"/>
      <c r="G2" s="214"/>
      <c r="H2" s="131"/>
    </row>
    <row r="3" spans="1:8" ht="36" customHeight="1" x14ac:dyDescent="0.25">
      <c r="A3" s="211"/>
      <c r="B3" s="215" t="s">
        <v>0</v>
      </c>
      <c r="C3" s="215" t="s">
        <v>8</v>
      </c>
      <c r="D3" s="36" t="s">
        <v>9</v>
      </c>
      <c r="E3" s="215" t="s">
        <v>0</v>
      </c>
      <c r="F3" s="215" t="s">
        <v>8</v>
      </c>
      <c r="G3" s="36" t="s">
        <v>9</v>
      </c>
      <c r="H3" s="132"/>
    </row>
    <row r="4" spans="1:8" ht="31.5" customHeight="1" x14ac:dyDescent="0.25">
      <c r="A4" s="212"/>
      <c r="B4" s="216"/>
      <c r="C4" s="216"/>
      <c r="D4" s="2" t="s">
        <v>30</v>
      </c>
      <c r="E4" s="216"/>
      <c r="F4" s="216"/>
      <c r="G4" s="2" t="s">
        <v>30</v>
      </c>
      <c r="H4" s="132"/>
    </row>
    <row r="5" spans="1:8" ht="15.75" x14ac:dyDescent="0.25">
      <c r="A5" s="2">
        <v>1</v>
      </c>
      <c r="B5" s="2">
        <f t="shared" ref="B5:G5" si="0">A5+1</f>
        <v>2</v>
      </c>
      <c r="C5" s="2">
        <f t="shared" si="0"/>
        <v>3</v>
      </c>
      <c r="D5" s="2">
        <f t="shared" si="0"/>
        <v>4</v>
      </c>
      <c r="E5" s="2">
        <f t="shared" si="0"/>
        <v>5</v>
      </c>
      <c r="F5" s="2">
        <f t="shared" si="0"/>
        <v>6</v>
      </c>
      <c r="G5" s="2">
        <f t="shared" si="0"/>
        <v>7</v>
      </c>
      <c r="H5" s="132"/>
    </row>
    <row r="6" spans="1:8" ht="44.25" customHeight="1" x14ac:dyDescent="0.25">
      <c r="A6" s="133" t="s">
        <v>3</v>
      </c>
      <c r="B6" s="134" t="s">
        <v>133</v>
      </c>
      <c r="C6" s="135" t="s">
        <v>1</v>
      </c>
      <c r="D6" s="136">
        <v>23558</v>
      </c>
      <c r="E6" s="134" t="s">
        <v>133</v>
      </c>
      <c r="F6" s="135" t="s">
        <v>1</v>
      </c>
      <c r="G6" s="136">
        <v>7380.3928394612722</v>
      </c>
      <c r="H6" s="132"/>
    </row>
    <row r="7" spans="1:8" ht="15.75" x14ac:dyDescent="0.25">
      <c r="A7" s="126"/>
      <c r="B7" s="127"/>
      <c r="C7" s="128"/>
      <c r="D7" s="128"/>
    </row>
  </sheetData>
  <mergeCells count="8">
    <mergeCell ref="A1:G1"/>
    <mergeCell ref="A2:A4"/>
    <mergeCell ref="B2:D2"/>
    <mergeCell ref="E2:G2"/>
    <mergeCell ref="B3:B4"/>
    <mergeCell ref="C3:C4"/>
    <mergeCell ref="E3:E4"/>
    <mergeCell ref="F3:F4"/>
  </mergeCells>
  <printOptions horizontalCentered="1"/>
  <pageMargins left="1.1811023622047245" right="0.39370078740157483" top="0.39370078740157483" bottom="0.39370078740157483" header="0" footer="0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="85" zoomScaleNormal="85" zoomScaleSheetLayoutView="100" workbookViewId="0">
      <pane xSplit="3" ySplit="5" topLeftCell="D12" activePane="bottomRight" state="frozen"/>
      <selection pane="topRight" activeCell="D1" sqref="D1"/>
      <selection pane="bottomLeft" activeCell="A5" sqref="A5"/>
      <selection pane="bottomRight" activeCell="G19" sqref="G19"/>
    </sheetView>
  </sheetViews>
  <sheetFormatPr defaultRowHeight="12.75" x14ac:dyDescent="0.2"/>
  <cols>
    <col min="1" max="1" width="6.5703125" style="3" customWidth="1"/>
    <col min="2" max="2" width="59.5703125" style="3" customWidth="1"/>
    <col min="3" max="3" width="12.42578125" style="3" customWidth="1"/>
    <col min="4" max="4" width="17.85546875" style="3" customWidth="1"/>
    <col min="5" max="5" width="15.28515625" style="3" customWidth="1"/>
    <col min="6" max="6" width="13.140625" style="3" customWidth="1"/>
    <col min="7" max="7" width="28.28515625" style="3" customWidth="1"/>
    <col min="8" max="16384" width="9.140625" style="3"/>
  </cols>
  <sheetData>
    <row r="1" spans="1:7" s="1" customFormat="1" ht="47.45" customHeight="1" x14ac:dyDescent="0.25">
      <c r="A1" s="218" t="s">
        <v>135</v>
      </c>
      <c r="B1" s="218"/>
      <c r="C1" s="218"/>
      <c r="D1" s="218"/>
      <c r="E1" s="218"/>
      <c r="F1" s="218"/>
      <c r="G1" s="218"/>
    </row>
    <row r="2" spans="1:7" s="14" customFormat="1" ht="15.75" customHeight="1" x14ac:dyDescent="0.25">
      <c r="A2" s="221" t="s">
        <v>7</v>
      </c>
      <c r="B2" s="221" t="s">
        <v>0</v>
      </c>
      <c r="C2" s="221" t="s">
        <v>8</v>
      </c>
      <c r="D2" s="220" t="s">
        <v>22</v>
      </c>
      <c r="E2" s="220"/>
      <c r="F2" s="220"/>
      <c r="G2" s="220"/>
    </row>
    <row r="3" spans="1:7" s="14" customFormat="1" ht="21" customHeight="1" x14ac:dyDescent="0.25">
      <c r="A3" s="222"/>
      <c r="B3" s="222"/>
      <c r="C3" s="222"/>
      <c r="D3" s="219" t="s">
        <v>55</v>
      </c>
      <c r="E3" s="219"/>
      <c r="F3" s="219"/>
      <c r="G3" s="219"/>
    </row>
    <row r="4" spans="1:7" s="14" customFormat="1" ht="31.5" customHeight="1" x14ac:dyDescent="0.25">
      <c r="A4" s="222"/>
      <c r="B4" s="222"/>
      <c r="C4" s="222"/>
      <c r="D4" s="219" t="s">
        <v>37</v>
      </c>
      <c r="E4" s="219"/>
      <c r="F4" s="219" t="s">
        <v>134</v>
      </c>
      <c r="G4" s="219" t="s">
        <v>121</v>
      </c>
    </row>
    <row r="5" spans="1:7" s="14" customFormat="1" ht="39.75" customHeight="1" x14ac:dyDescent="0.25">
      <c r="A5" s="223"/>
      <c r="B5" s="223"/>
      <c r="C5" s="223"/>
      <c r="D5" s="19" t="s">
        <v>70</v>
      </c>
      <c r="E5" s="19" t="s">
        <v>71</v>
      </c>
      <c r="F5" s="219"/>
      <c r="G5" s="219"/>
    </row>
    <row r="6" spans="1:7" s="14" customFormat="1" ht="15.75" x14ac:dyDescent="0.25">
      <c r="A6" s="13">
        <v>1</v>
      </c>
      <c r="B6" s="12">
        <v>2</v>
      </c>
      <c r="C6" s="12">
        <v>3</v>
      </c>
      <c r="D6" s="2">
        <f>C6+1</f>
        <v>4</v>
      </c>
      <c r="E6" s="2">
        <f>D6+1</f>
        <v>5</v>
      </c>
      <c r="F6" s="2">
        <f>E6+1</f>
        <v>6</v>
      </c>
      <c r="G6" s="2">
        <f>F6+1</f>
        <v>7</v>
      </c>
    </row>
    <row r="7" spans="1:7" s="14" customFormat="1" ht="15.75" x14ac:dyDescent="0.25">
      <c r="A7" s="4" t="s">
        <v>19</v>
      </c>
      <c r="B7" s="217" t="s">
        <v>44</v>
      </c>
      <c r="C7" s="217"/>
      <c r="D7" s="217"/>
      <c r="E7" s="217"/>
      <c r="F7" s="217"/>
      <c r="G7" s="217"/>
    </row>
    <row r="8" spans="1:7" s="14" customFormat="1" ht="94.5" x14ac:dyDescent="0.25">
      <c r="A8" s="15" t="s">
        <v>36</v>
      </c>
      <c r="B8" s="167" t="s">
        <v>38</v>
      </c>
      <c r="C8" s="166" t="s">
        <v>2</v>
      </c>
      <c r="D8" s="162">
        <f>D9/D10*100</f>
        <v>100</v>
      </c>
      <c r="E8" s="163">
        <f>E9/E10*100</f>
        <v>35.223071234902633</v>
      </c>
      <c r="F8" s="137">
        <f>E8-D8</f>
        <v>-64.776928765097367</v>
      </c>
      <c r="G8" s="170" t="s">
        <v>139</v>
      </c>
    </row>
    <row r="9" spans="1:7" s="14" customFormat="1" ht="15.75" x14ac:dyDescent="0.25">
      <c r="A9" s="16" t="s">
        <v>10</v>
      </c>
      <c r="B9" s="26" t="s">
        <v>39</v>
      </c>
      <c r="C9" s="27" t="s">
        <v>23</v>
      </c>
      <c r="D9" s="138">
        <v>8.0662500000000001</v>
      </c>
      <c r="E9" s="139">
        <v>2.8580000000000001</v>
      </c>
      <c r="F9" s="139">
        <f>E9-D9</f>
        <v>-5.2082499999999996</v>
      </c>
      <c r="G9" s="144"/>
    </row>
    <row r="10" spans="1:7" s="14" customFormat="1" ht="58.5" customHeight="1" x14ac:dyDescent="0.25">
      <c r="A10" s="17" t="s">
        <v>11</v>
      </c>
      <c r="B10" s="26" t="s">
        <v>40</v>
      </c>
      <c r="C10" s="27" t="s">
        <v>23</v>
      </c>
      <c r="D10" s="138">
        <v>8.0662500000000001</v>
      </c>
      <c r="E10" s="139">
        <v>8.1140000000000008</v>
      </c>
      <c r="F10" s="139">
        <f t="shared" ref="F10:F12" si="0">E10-D10</f>
        <v>4.7750000000000625E-2</v>
      </c>
      <c r="G10" s="144"/>
    </row>
    <row r="11" spans="1:7" s="14" customFormat="1" ht="95.25" customHeight="1" x14ac:dyDescent="0.25">
      <c r="A11" s="16" t="s">
        <v>15</v>
      </c>
      <c r="B11" s="26" t="s">
        <v>41</v>
      </c>
      <c r="C11" s="27" t="s">
        <v>2</v>
      </c>
      <c r="D11" s="138">
        <v>0</v>
      </c>
      <c r="E11" s="139">
        <v>0</v>
      </c>
      <c r="F11" s="139">
        <f t="shared" si="0"/>
        <v>0</v>
      </c>
      <c r="G11" s="144"/>
    </row>
    <row r="12" spans="1:7" s="20" customFormat="1" ht="47.25" x14ac:dyDescent="0.25">
      <c r="A12" s="16" t="s">
        <v>12</v>
      </c>
      <c r="B12" s="26" t="s">
        <v>42</v>
      </c>
      <c r="C12" s="27" t="s">
        <v>14</v>
      </c>
      <c r="D12" s="140">
        <v>0</v>
      </c>
      <c r="E12" s="141">
        <v>0</v>
      </c>
      <c r="F12" s="139">
        <f t="shared" si="0"/>
        <v>0</v>
      </c>
      <c r="G12" s="145"/>
    </row>
    <row r="13" spans="1:7" s="20" customFormat="1" ht="15.75" x14ac:dyDescent="0.25">
      <c r="A13" s="18" t="s">
        <v>16</v>
      </c>
      <c r="B13" s="25" t="s">
        <v>43</v>
      </c>
      <c r="C13" s="28" t="s">
        <v>14</v>
      </c>
      <c r="D13" s="142">
        <v>1</v>
      </c>
      <c r="E13" s="143">
        <v>1</v>
      </c>
      <c r="F13" s="143">
        <f>E13-D13</f>
        <v>0</v>
      </c>
      <c r="G13" s="146"/>
    </row>
    <row r="14" spans="1:7" s="20" customFormat="1" ht="18.75" customHeight="1" x14ac:dyDescent="0.25">
      <c r="A14" s="35" t="s">
        <v>20</v>
      </c>
      <c r="B14" s="217" t="s">
        <v>45</v>
      </c>
      <c r="C14" s="217"/>
      <c r="D14" s="217"/>
      <c r="E14" s="217"/>
      <c r="F14" s="217"/>
      <c r="G14" s="217"/>
    </row>
    <row r="15" spans="1:7" s="20" customFormat="1" ht="31.5" x14ac:dyDescent="0.25">
      <c r="A15" s="5">
        <v>1</v>
      </c>
      <c r="B15" s="21" t="s">
        <v>56</v>
      </c>
      <c r="C15" s="29" t="s">
        <v>13</v>
      </c>
      <c r="D15" s="138">
        <f>D16/D17</f>
        <v>0</v>
      </c>
      <c r="E15" s="139">
        <v>0</v>
      </c>
      <c r="F15" s="139">
        <f>E15-D15</f>
        <v>0</v>
      </c>
      <c r="G15" s="151"/>
    </row>
    <row r="16" spans="1:7" s="20" customFormat="1" ht="15.75" x14ac:dyDescent="0.25">
      <c r="A16" s="7" t="s">
        <v>10</v>
      </c>
      <c r="B16" s="22" t="s">
        <v>46</v>
      </c>
      <c r="C16" s="30" t="s">
        <v>14</v>
      </c>
      <c r="D16" s="147">
        <v>0</v>
      </c>
      <c r="E16" s="148">
        <v>0</v>
      </c>
      <c r="F16" s="148">
        <f>E16-D16</f>
        <v>0</v>
      </c>
      <c r="G16" s="152"/>
    </row>
    <row r="17" spans="1:7" s="20" customFormat="1" ht="15.75" x14ac:dyDescent="0.25">
      <c r="A17" s="6" t="s">
        <v>11</v>
      </c>
      <c r="B17" s="31" t="s">
        <v>47</v>
      </c>
      <c r="C17" s="32" t="s">
        <v>17</v>
      </c>
      <c r="D17" s="149">
        <v>4.133</v>
      </c>
      <c r="E17" s="150">
        <f>D17</f>
        <v>4.133</v>
      </c>
      <c r="F17" s="150">
        <f>E17-D17</f>
        <v>0</v>
      </c>
      <c r="G17" s="153"/>
    </row>
    <row r="18" spans="1:7" s="14" customFormat="1" ht="18.75" customHeight="1" x14ac:dyDescent="0.25">
      <c r="A18" s="35" t="s">
        <v>21</v>
      </c>
      <c r="B18" s="217" t="s">
        <v>48</v>
      </c>
      <c r="C18" s="217"/>
      <c r="D18" s="217"/>
      <c r="E18" s="217"/>
      <c r="F18" s="217"/>
      <c r="G18" s="217"/>
    </row>
    <row r="19" spans="1:7" s="20" customFormat="1" ht="189" x14ac:dyDescent="0.2">
      <c r="A19" s="8">
        <v>1</v>
      </c>
      <c r="B19" s="168" t="s">
        <v>49</v>
      </c>
      <c r="C19" s="167" t="s">
        <v>18</v>
      </c>
      <c r="D19" s="154">
        <v>0</v>
      </c>
      <c r="E19" s="158">
        <f>E20/E21</f>
        <v>9.3778538812785381</v>
      </c>
      <c r="F19" s="155">
        <f>E19-D19</f>
        <v>9.3778538812785381</v>
      </c>
      <c r="G19" s="171" t="s">
        <v>140</v>
      </c>
    </row>
    <row r="20" spans="1:7" s="20" customFormat="1" ht="31.5" x14ac:dyDescent="0.25">
      <c r="A20" s="9" t="s">
        <v>10</v>
      </c>
      <c r="B20" s="22" t="s">
        <v>50</v>
      </c>
      <c r="C20" s="30" t="s">
        <v>24</v>
      </c>
      <c r="D20" s="138">
        <v>0</v>
      </c>
      <c r="E20" s="139">
        <v>49.29</v>
      </c>
      <c r="F20" s="139">
        <f>E20-D20</f>
        <v>49.29</v>
      </c>
      <c r="G20" s="159"/>
    </row>
    <row r="21" spans="1:7" s="20" customFormat="1" ht="15.75" x14ac:dyDescent="0.25">
      <c r="A21" s="9" t="s">
        <v>11</v>
      </c>
      <c r="B21" s="22" t="s">
        <v>51</v>
      </c>
      <c r="C21" s="30" t="s">
        <v>23</v>
      </c>
      <c r="D21" s="138">
        <v>0</v>
      </c>
      <c r="E21" s="139">
        <v>5.2560000000000002</v>
      </c>
      <c r="F21" s="139">
        <f t="shared" ref="F21:F23" si="1">E21-D21</f>
        <v>5.2560000000000002</v>
      </c>
      <c r="G21" s="159"/>
    </row>
    <row r="22" spans="1:7" s="20" customFormat="1" ht="47.25" x14ac:dyDescent="0.25">
      <c r="A22" s="10">
        <v>2</v>
      </c>
      <c r="B22" s="23" t="s">
        <v>52</v>
      </c>
      <c r="C22" s="33" t="s">
        <v>18</v>
      </c>
      <c r="D22" s="164">
        <f>D23/D24</f>
        <v>3.4547652254765224</v>
      </c>
      <c r="E22" s="165">
        <f>E23/E24</f>
        <v>2.2696573823021935</v>
      </c>
      <c r="F22" s="139">
        <f t="shared" si="1"/>
        <v>-1.1851078431743289</v>
      </c>
      <c r="G22" s="160"/>
    </row>
    <row r="23" spans="1:7" s="20" customFormat="1" ht="35.25" customHeight="1" x14ac:dyDescent="0.25">
      <c r="A23" s="9" t="s">
        <v>12</v>
      </c>
      <c r="B23" s="23" t="s">
        <v>53</v>
      </c>
      <c r="C23" s="30" t="s">
        <v>24</v>
      </c>
      <c r="D23" s="138">
        <v>27.867000000000001</v>
      </c>
      <c r="E23" s="139">
        <v>18.416</v>
      </c>
      <c r="F23" s="139">
        <f t="shared" si="1"/>
        <v>-9.4510000000000005</v>
      </c>
      <c r="G23" s="159"/>
    </row>
    <row r="24" spans="1:7" s="20" customFormat="1" ht="15.75" x14ac:dyDescent="0.25">
      <c r="A24" s="11" t="s">
        <v>16</v>
      </c>
      <c r="B24" s="24" t="s">
        <v>54</v>
      </c>
      <c r="C24" s="34" t="s">
        <v>23</v>
      </c>
      <c r="D24" s="156">
        <f>D10</f>
        <v>8.0662500000000001</v>
      </c>
      <c r="E24" s="157">
        <f>E10</f>
        <v>8.1140000000000008</v>
      </c>
      <c r="F24" s="157">
        <f>E24-D24</f>
        <v>4.7750000000000625E-2</v>
      </c>
      <c r="G24" s="161"/>
    </row>
  </sheetData>
  <mergeCells count="12">
    <mergeCell ref="B7:G7"/>
    <mergeCell ref="B14:G14"/>
    <mergeCell ref="B18:G18"/>
    <mergeCell ref="A1:G1"/>
    <mergeCell ref="F4:F5"/>
    <mergeCell ref="G4:G5"/>
    <mergeCell ref="D2:G2"/>
    <mergeCell ref="D3:G3"/>
    <mergeCell ref="D4:E4"/>
    <mergeCell ref="A2:A5"/>
    <mergeCell ref="B2:B5"/>
    <mergeCell ref="C2:C5"/>
  </mergeCells>
  <printOptions horizontalCentered="1"/>
  <pageMargins left="1.1811023622047245" right="0.39370078740157483" top="0.39370078740157483" bottom="0.39370078740157483" header="0" footer="0"/>
  <pageSetup paperSize="9" scale="5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2020-05-12T05:32:24Z</cp:lastPrinted>
  <dcterms:created xsi:type="dcterms:W3CDTF">1996-10-08T23:32:33Z</dcterms:created>
  <dcterms:modified xsi:type="dcterms:W3CDTF">2020-05-12T05:32:49Z</dcterms:modified>
</cp:coreProperties>
</file>