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3500" windowHeight="12645"/>
  </bookViews>
  <sheets>
    <sheet name="Лист 1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F8" i="2"/>
  <c r="D8" i="2"/>
  <c r="F40" i="2" l="1"/>
  <c r="D40" i="2"/>
  <c r="C40" i="2"/>
  <c r="F28" i="2" l="1"/>
  <c r="D28" i="2"/>
  <c r="C28" i="2"/>
  <c r="C16" i="2"/>
  <c r="F18" i="2"/>
  <c r="D18" i="2"/>
  <c r="D16" i="2" s="1"/>
  <c r="F16" i="2"/>
  <c r="E17" i="2" l="1"/>
  <c r="E18" i="2"/>
  <c r="E19" i="2"/>
  <c r="E21" i="2"/>
  <c r="E22" i="2"/>
  <c r="E23" i="2"/>
  <c r="E25" i="2"/>
  <c r="E26" i="2"/>
  <c r="E27" i="2"/>
  <c r="E28" i="2"/>
  <c r="E29" i="2"/>
  <c r="E30" i="2"/>
  <c r="E31" i="2"/>
  <c r="E33" i="2"/>
  <c r="E34" i="2"/>
  <c r="E35" i="2"/>
  <c r="E37" i="2"/>
  <c r="E38" i="2"/>
  <c r="E39" i="2"/>
  <c r="E40" i="2"/>
  <c r="E41" i="2"/>
  <c r="E42" i="2"/>
  <c r="E43" i="2"/>
  <c r="E16" i="2"/>
  <c r="D32" i="2" l="1"/>
  <c r="F32" i="2"/>
  <c r="C32" i="2"/>
  <c r="E32" i="2" s="1"/>
  <c r="F22" i="2" l="1"/>
  <c r="D22" i="2"/>
  <c r="E8" i="2" l="1"/>
  <c r="D24" i="2"/>
  <c r="F24" i="2"/>
  <c r="C24" i="2"/>
  <c r="E24" i="2" s="1"/>
  <c r="D36" i="2" l="1"/>
  <c r="F36" i="2"/>
  <c r="C36" i="2"/>
  <c r="E36" i="2" s="1"/>
  <c r="D20" i="2"/>
  <c r="D15" i="2" s="1"/>
  <c r="F20" i="2"/>
  <c r="C20" i="2"/>
  <c r="F15" i="2" l="1"/>
  <c r="E20" i="2"/>
  <c r="E15" i="2" s="1"/>
  <c r="C15" i="2"/>
  <c r="D7" i="2"/>
  <c r="E7" i="2" s="1"/>
  <c r="F7" i="2" s="1"/>
  <c r="G7" i="2" s="1"/>
  <c r="H7" i="2" s="1"/>
  <c r="I7" i="2" s="1"/>
  <c r="J7" i="2" s="1"/>
  <c r="C14" i="2"/>
  <c r="D14" i="2" s="1"/>
  <c r="E14" i="2" s="1"/>
  <c r="F14" i="2" s="1"/>
  <c r="G14" i="2" s="1"/>
  <c r="H14" i="2" s="1"/>
  <c r="I14" i="2" s="1"/>
  <c r="J14" i="2" s="1"/>
</calcChain>
</file>

<file path=xl/sharedStrings.xml><?xml version="1.0" encoding="utf-8"?>
<sst xmlns="http://schemas.openxmlformats.org/spreadsheetml/2006/main" count="74" uniqueCount="36">
  <si>
    <t>(ФИО)</t>
  </si>
  <si>
    <t>(подпись)</t>
  </si>
  <si>
    <t>Согласовано:</t>
  </si>
  <si>
    <t>Иные организации</t>
  </si>
  <si>
    <t>Кол-во муниципальных учреждений, находящихся в ведении органов местного самоуправления</t>
  </si>
  <si>
    <t>Кол-во органов местного самоуправления</t>
  </si>
  <si>
    <t>ИТОГО по субъекту РФ</t>
  </si>
  <si>
    <t>оплачено за предоставленные КУ</t>
  </si>
  <si>
    <t>кол-во организаций</t>
  </si>
  <si>
    <t>тыс. рублей</t>
  </si>
  <si>
    <t>Информация по фактической оплате коммунальных услуг</t>
  </si>
  <si>
    <t>Необходимый объем  по оплате КУ</t>
  </si>
  <si>
    <t>Кол-во организаций, всего</t>
  </si>
  <si>
    <t>Наименование муниципального образования</t>
  </si>
  <si>
    <t>№ п/п</t>
  </si>
  <si>
    <t>таблица 2.</t>
  </si>
  <si>
    <t>Государственные органы и учреждения на территории региона</t>
  </si>
  <si>
    <t>ед.</t>
  </si>
  <si>
    <t>таблица 1.</t>
  </si>
  <si>
    <t>Оплата коммунальных услуг государственными органами и учреждениями субъекта Российской Федерации, органами местного самоуправления муниципального образования, на территории которого планируется реализация региональной программы, и находящимися в их ведении муниципальными учреждениями, а также лицами, финансовое обеспечение (возмещение) затрат которых по оплате коммунальных услуг осуществляется за счет средств бюджета субъекта Российской Федерации и соответствующего местного бюджета (аб. 7 пп. б п. 8 постановления Правительства Российской Федерации от 08.12.2022 № 2253)</t>
  </si>
  <si>
    <t>форма 10 Приложения 3 
раздела 2 Порядка мониторингу</t>
  </si>
  <si>
    <t>Городской округ Анадырь</t>
  </si>
  <si>
    <t>Анадырский муниципальный район</t>
  </si>
  <si>
    <t>Билибинский муниципальный район</t>
  </si>
  <si>
    <t>Городской округ Эгвекинот</t>
  </si>
  <si>
    <t>Городской округ Певек</t>
  </si>
  <si>
    <t>Чукотский муниципальный район</t>
  </si>
  <si>
    <t>Провиденский городской округ</t>
  </si>
  <si>
    <t>Губернатор – Председатель Правительства Чукотского автономного округа</t>
  </si>
  <si>
    <t>Кузнецов В.Г.</t>
  </si>
  <si>
    <t>Глава Администрации городского округа Анадырь</t>
  </si>
  <si>
    <t>Николаев Л.А.</t>
  </si>
  <si>
    <t>Глава Администрации муниципального образования Билибинского муниципального района</t>
  </si>
  <si>
    <t>Сафонов Е.З.</t>
  </si>
  <si>
    <t>Глава Администрации городского округа Эгвекинот</t>
  </si>
  <si>
    <t>Зеленская Н.М.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</si>
</sst>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/>
    </xf>
    <xf numFmtId="43" fontId="0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0" applyNumberFormat="1"/>
    <xf numFmtId="0" fontId="0" fillId="0" borderId="1" xfId="0" applyFill="1" applyBorder="1"/>
    <xf numFmtId="0" fontId="0" fillId="0" borderId="0" xfId="0" applyAlignment="1">
      <alignment horizontal="left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43" fontId="0" fillId="3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B1" zoomScale="90" zoomScaleNormal="90" workbookViewId="0">
      <selection activeCell="O11" sqref="O11"/>
    </sheetView>
  </sheetViews>
  <sheetFormatPr defaultRowHeight="15" x14ac:dyDescent="0.25"/>
  <cols>
    <col min="1" max="1" width="4.5703125" customWidth="1"/>
    <col min="2" max="2" width="27.85546875" customWidth="1"/>
    <col min="3" max="4" width="20.28515625" customWidth="1"/>
    <col min="5" max="5" width="18.85546875" customWidth="1"/>
    <col min="6" max="6" width="24.85546875" customWidth="1"/>
    <col min="7" max="7" width="18.85546875" customWidth="1"/>
    <col min="8" max="8" width="21.140625" customWidth="1"/>
    <col min="9" max="9" width="18.85546875" customWidth="1"/>
    <col min="10" max="10" width="23.5703125" customWidth="1"/>
  </cols>
  <sheetData>
    <row r="1" spans="1:10" ht="26.25" customHeight="1" x14ac:dyDescent="0.25">
      <c r="D1" s="11"/>
      <c r="E1" s="11"/>
      <c r="F1" s="11"/>
      <c r="G1" s="25" t="s">
        <v>20</v>
      </c>
      <c r="H1" s="25"/>
      <c r="I1" s="25"/>
    </row>
    <row r="2" spans="1:10" ht="88.5" customHeight="1" x14ac:dyDescent="0.25">
      <c r="B2" s="29" t="s">
        <v>19</v>
      </c>
      <c r="C2" s="29"/>
      <c r="D2" s="29"/>
      <c r="E2" s="29"/>
      <c r="F2" s="29"/>
      <c r="G2" s="29"/>
      <c r="H2" s="29"/>
      <c r="I2" s="29"/>
      <c r="J2" s="29"/>
    </row>
    <row r="3" spans="1:10" ht="25.9" customHeight="1" x14ac:dyDescent="0.25">
      <c r="B3" s="7" t="s">
        <v>18</v>
      </c>
      <c r="C3" s="7"/>
      <c r="D3" s="7"/>
      <c r="E3" s="7"/>
      <c r="F3" s="7"/>
      <c r="G3" s="7"/>
      <c r="H3" s="7"/>
      <c r="I3" s="7"/>
      <c r="J3" s="7"/>
    </row>
    <row r="4" spans="1:10" ht="39.75" customHeight="1" x14ac:dyDescent="0.25">
      <c r="B4" s="10"/>
      <c r="C4" s="26" t="s">
        <v>12</v>
      </c>
      <c r="D4" s="27" t="s">
        <v>11</v>
      </c>
      <c r="E4" s="26" t="s">
        <v>10</v>
      </c>
      <c r="F4" s="26"/>
      <c r="G4" s="26"/>
      <c r="H4" s="26"/>
      <c r="I4" s="26"/>
      <c r="J4" s="26"/>
    </row>
    <row r="5" spans="1:10" x14ac:dyDescent="0.25">
      <c r="B5" s="10"/>
      <c r="C5" s="26"/>
      <c r="D5" s="28"/>
      <c r="E5" s="30">
        <v>2023</v>
      </c>
      <c r="F5" s="31"/>
      <c r="G5" s="30">
        <v>2024</v>
      </c>
      <c r="H5" s="31"/>
      <c r="I5" s="30">
        <v>2025</v>
      </c>
      <c r="J5" s="31"/>
    </row>
    <row r="6" spans="1:10" ht="30" customHeight="1" x14ac:dyDescent="0.25">
      <c r="B6" s="10"/>
      <c r="C6" s="6" t="s">
        <v>17</v>
      </c>
      <c r="D6" s="6" t="s">
        <v>9</v>
      </c>
      <c r="E6" s="6" t="s">
        <v>8</v>
      </c>
      <c r="F6" s="6" t="s">
        <v>7</v>
      </c>
      <c r="G6" s="6" t="s">
        <v>8</v>
      </c>
      <c r="H6" s="6" t="s">
        <v>7</v>
      </c>
      <c r="I6" s="6" t="s">
        <v>8</v>
      </c>
      <c r="J6" s="6" t="s">
        <v>7</v>
      </c>
    </row>
    <row r="7" spans="1:10" x14ac:dyDescent="0.25">
      <c r="B7" s="10"/>
      <c r="C7" s="6">
        <v>1</v>
      </c>
      <c r="D7" s="6">
        <f t="shared" ref="D7:J7" si="0">C7+1</f>
        <v>2</v>
      </c>
      <c r="E7" s="6">
        <f t="shared" si="0"/>
        <v>3</v>
      </c>
      <c r="F7" s="6">
        <f t="shared" si="0"/>
        <v>4</v>
      </c>
      <c r="G7" s="6">
        <f t="shared" si="0"/>
        <v>5</v>
      </c>
      <c r="H7" s="6">
        <f t="shared" si="0"/>
        <v>6</v>
      </c>
      <c r="I7" s="6">
        <f t="shared" si="0"/>
        <v>7</v>
      </c>
      <c r="J7" s="6">
        <f t="shared" si="0"/>
        <v>8</v>
      </c>
    </row>
    <row r="8" spans="1:10" ht="45.75" customHeight="1" x14ac:dyDescent="0.25">
      <c r="B8" s="9" t="s">
        <v>16</v>
      </c>
      <c r="C8" s="8">
        <f>25+1+22+13+41+1+3+27</f>
        <v>133</v>
      </c>
      <c r="D8" s="12">
        <f>1191.8+110114.15+59904.33+63467.65419+453273.18+11076.6+85301+146545.08</f>
        <v>930873.79418999993</v>
      </c>
      <c r="E8" s="8">
        <f>C8</f>
        <v>133</v>
      </c>
      <c r="F8" s="12">
        <f>1191.8+102170.99+57809.05+57082.46901+444484.02+11076.6+79167+146545.08</f>
        <v>899527.00900999992</v>
      </c>
      <c r="G8" s="8"/>
      <c r="H8" s="8"/>
      <c r="I8" s="8"/>
      <c r="J8" s="8"/>
    </row>
    <row r="9" spans="1:10" x14ac:dyDescent="0.25">
      <c r="D9" s="14"/>
      <c r="E9" s="14"/>
      <c r="F9" s="14"/>
    </row>
    <row r="10" spans="1:10" x14ac:dyDescent="0.25">
      <c r="B10" s="7" t="s">
        <v>15</v>
      </c>
    </row>
    <row r="11" spans="1:10" ht="32.25" customHeight="1" x14ac:dyDescent="0.25">
      <c r="A11" s="26" t="s">
        <v>14</v>
      </c>
      <c r="B11" s="26" t="s">
        <v>13</v>
      </c>
      <c r="C11" s="27" t="s">
        <v>12</v>
      </c>
      <c r="D11" s="27" t="s">
        <v>11</v>
      </c>
      <c r="E11" s="26" t="s">
        <v>10</v>
      </c>
      <c r="F11" s="26"/>
      <c r="G11" s="26"/>
      <c r="H11" s="26"/>
      <c r="I11" s="26"/>
      <c r="J11" s="26"/>
    </row>
    <row r="12" spans="1:10" ht="21" customHeight="1" x14ac:dyDescent="0.25">
      <c r="A12" s="26"/>
      <c r="B12" s="26"/>
      <c r="C12" s="32"/>
      <c r="D12" s="28"/>
      <c r="E12" s="30">
        <v>2023</v>
      </c>
      <c r="F12" s="31"/>
      <c r="G12" s="30">
        <v>2024</v>
      </c>
      <c r="H12" s="31"/>
      <c r="I12" s="30">
        <v>2025</v>
      </c>
      <c r="J12" s="31"/>
    </row>
    <row r="13" spans="1:10" ht="30" x14ac:dyDescent="0.25">
      <c r="A13" s="26"/>
      <c r="B13" s="26"/>
      <c r="C13" s="28"/>
      <c r="D13" s="6" t="s">
        <v>9</v>
      </c>
      <c r="E13" s="6" t="s">
        <v>8</v>
      </c>
      <c r="F13" s="6" t="s">
        <v>7</v>
      </c>
      <c r="G13" s="6" t="s">
        <v>8</v>
      </c>
      <c r="H13" s="6" t="s">
        <v>7</v>
      </c>
      <c r="I13" s="6" t="s">
        <v>8</v>
      </c>
      <c r="J13" s="6" t="s">
        <v>7</v>
      </c>
    </row>
    <row r="14" spans="1:10" x14ac:dyDescent="0.25">
      <c r="A14" s="5">
        <v>1</v>
      </c>
      <c r="B14" s="5">
        <v>2</v>
      </c>
      <c r="C14" s="5">
        <f t="shared" ref="C14:J14" si="1">B14+1</f>
        <v>3</v>
      </c>
      <c r="D14" s="5">
        <f t="shared" si="1"/>
        <v>4</v>
      </c>
      <c r="E14" s="5">
        <f t="shared" si="1"/>
        <v>5</v>
      </c>
      <c r="F14" s="5">
        <f t="shared" si="1"/>
        <v>6</v>
      </c>
      <c r="G14" s="5">
        <f t="shared" si="1"/>
        <v>7</v>
      </c>
      <c r="H14" s="5">
        <f t="shared" si="1"/>
        <v>8</v>
      </c>
      <c r="I14" s="5">
        <f t="shared" si="1"/>
        <v>9</v>
      </c>
      <c r="J14" s="5">
        <f t="shared" si="1"/>
        <v>10</v>
      </c>
    </row>
    <row r="15" spans="1:10" x14ac:dyDescent="0.25">
      <c r="A15" s="5"/>
      <c r="B15" s="5" t="s">
        <v>6</v>
      </c>
      <c r="C15" s="5">
        <f>C16+C20+C24+C28+C32+C36+C40</f>
        <v>220</v>
      </c>
      <c r="D15" s="21">
        <f>D16+D20+D24+D28+D32+D36+D40</f>
        <v>1945642.5627299999</v>
      </c>
      <c r="E15" s="5">
        <f>E16+E20+E24+E28+E32+E36+E40</f>
        <v>220</v>
      </c>
      <c r="F15" s="21">
        <f>F16+F20+F24+F28+F32+F36+F40</f>
        <v>1850660.1699799998</v>
      </c>
      <c r="G15" s="5"/>
      <c r="H15" s="5"/>
      <c r="I15" s="5"/>
      <c r="J15" s="5"/>
    </row>
    <row r="16" spans="1:10" ht="52.5" customHeight="1" x14ac:dyDescent="0.25">
      <c r="A16" s="3">
        <v>1</v>
      </c>
      <c r="B16" s="4" t="s">
        <v>21</v>
      </c>
      <c r="C16" s="1">
        <f>SUM(C17:C19)</f>
        <v>27</v>
      </c>
      <c r="D16" s="13">
        <f>SUM(D17:D19)</f>
        <v>296576.23076000001</v>
      </c>
      <c r="E16" s="1">
        <f>C16</f>
        <v>27</v>
      </c>
      <c r="F16" s="13">
        <f>SUM(F17:F19)</f>
        <v>290138.25173999998</v>
      </c>
      <c r="G16" s="1"/>
      <c r="H16" s="1"/>
      <c r="I16" s="1"/>
      <c r="J16" s="1"/>
    </row>
    <row r="17" spans="1:10" ht="30" x14ac:dyDescent="0.25">
      <c r="A17" s="3"/>
      <c r="B17" s="2" t="s">
        <v>5</v>
      </c>
      <c r="C17" s="1">
        <v>5</v>
      </c>
      <c r="D17" s="13">
        <v>185210.4</v>
      </c>
      <c r="E17" s="1">
        <f t="shared" ref="E17:E43" si="2">C17</f>
        <v>5</v>
      </c>
      <c r="F17" s="13">
        <v>185210.4</v>
      </c>
      <c r="G17" s="1"/>
      <c r="H17" s="1"/>
      <c r="I17" s="1"/>
      <c r="J17" s="1"/>
    </row>
    <row r="18" spans="1:10" ht="61.5" customHeight="1" x14ac:dyDescent="0.25">
      <c r="A18" s="3"/>
      <c r="B18" s="2" t="s">
        <v>4</v>
      </c>
      <c r="C18" s="15">
        <v>18</v>
      </c>
      <c r="D18" s="13">
        <f>18725.6+4894.5+11473.34307+75594.44869</f>
        <v>110687.89176</v>
      </c>
      <c r="E18" s="1">
        <f t="shared" si="2"/>
        <v>18</v>
      </c>
      <c r="F18" s="13">
        <f>14697.8+4195.4+11461.45899+73895.25375</f>
        <v>104249.91274</v>
      </c>
      <c r="G18" s="1"/>
      <c r="H18" s="1"/>
      <c r="I18" s="1"/>
      <c r="J18" s="1"/>
    </row>
    <row r="19" spans="1:10" x14ac:dyDescent="0.25">
      <c r="A19" s="3"/>
      <c r="B19" s="2" t="s">
        <v>3</v>
      </c>
      <c r="C19" s="1">
        <v>4</v>
      </c>
      <c r="D19" s="13">
        <v>677.93899999999996</v>
      </c>
      <c r="E19" s="1">
        <f t="shared" si="2"/>
        <v>4</v>
      </c>
      <c r="F19" s="13">
        <v>677.93899999999996</v>
      </c>
      <c r="G19" s="1"/>
      <c r="H19" s="1"/>
      <c r="I19" s="1"/>
      <c r="J19" s="1"/>
    </row>
    <row r="20" spans="1:10" ht="52.5" customHeight="1" x14ac:dyDescent="0.25">
      <c r="A20" s="3">
        <v>2</v>
      </c>
      <c r="B20" s="4" t="s">
        <v>22</v>
      </c>
      <c r="C20" s="1">
        <f>SUM(C21:C23)</f>
        <v>31</v>
      </c>
      <c r="D20" s="13">
        <f t="shared" ref="D20:F20" si="3">SUM(D21:D23)</f>
        <v>392900.58301</v>
      </c>
      <c r="E20" s="1">
        <f t="shared" si="2"/>
        <v>31</v>
      </c>
      <c r="F20" s="13">
        <f t="shared" si="3"/>
        <v>339512.90973000001</v>
      </c>
      <c r="G20" s="1"/>
      <c r="H20" s="1"/>
      <c r="I20" s="1"/>
      <c r="J20" s="1"/>
    </row>
    <row r="21" spans="1:10" ht="30" x14ac:dyDescent="0.25">
      <c r="A21" s="3"/>
      <c r="B21" s="2" t="s">
        <v>5</v>
      </c>
      <c r="C21" s="1">
        <v>13</v>
      </c>
      <c r="D21" s="13">
        <v>20591.77779</v>
      </c>
      <c r="E21" s="1">
        <f t="shared" si="2"/>
        <v>13</v>
      </c>
      <c r="F21" s="13">
        <v>19707.285319999999</v>
      </c>
      <c r="G21" s="1"/>
      <c r="H21" s="1"/>
      <c r="I21" s="1"/>
      <c r="J21" s="1"/>
    </row>
    <row r="22" spans="1:10" ht="61.5" customHeight="1" x14ac:dyDescent="0.25">
      <c r="A22" s="3"/>
      <c r="B22" s="2" t="s">
        <v>4</v>
      </c>
      <c r="C22" s="1">
        <v>18</v>
      </c>
      <c r="D22" s="13">
        <f>368300.02822+4008.777</f>
        <v>372308.80521999998</v>
      </c>
      <c r="E22" s="1">
        <f t="shared" si="2"/>
        <v>18</v>
      </c>
      <c r="F22" s="13">
        <f>315796.84741+4008.777</f>
        <v>319805.62440999999</v>
      </c>
      <c r="G22" s="1"/>
      <c r="H22" s="1"/>
      <c r="I22" s="1"/>
      <c r="J22" s="1"/>
    </row>
    <row r="23" spans="1:10" x14ac:dyDescent="0.25">
      <c r="A23" s="3"/>
      <c r="B23" s="2" t="s">
        <v>3</v>
      </c>
      <c r="C23" s="1">
        <v>0</v>
      </c>
      <c r="D23" s="13">
        <v>0</v>
      </c>
      <c r="E23" s="1">
        <f t="shared" si="2"/>
        <v>0</v>
      </c>
      <c r="F23" s="13">
        <v>0</v>
      </c>
      <c r="G23" s="1"/>
      <c r="H23" s="1"/>
      <c r="I23" s="1"/>
      <c r="J23" s="1"/>
    </row>
    <row r="24" spans="1:10" ht="52.5" customHeight="1" x14ac:dyDescent="0.25">
      <c r="A24" s="3">
        <v>3</v>
      </c>
      <c r="B24" s="4" t="s">
        <v>23</v>
      </c>
      <c r="C24" s="1">
        <f>SUM(C25:C27)</f>
        <v>25</v>
      </c>
      <c r="D24" s="13">
        <f t="shared" ref="D24:F24" si="4">SUM(D25:D27)</f>
        <v>263324.33324000001</v>
      </c>
      <c r="E24" s="1">
        <f t="shared" si="2"/>
        <v>25</v>
      </c>
      <c r="F24" s="13">
        <f t="shared" si="4"/>
        <v>275611.31784999999</v>
      </c>
      <c r="G24" s="1"/>
      <c r="H24" s="1"/>
      <c r="I24" s="1"/>
      <c r="J24" s="1"/>
    </row>
    <row r="25" spans="1:10" ht="30" x14ac:dyDescent="0.25">
      <c r="A25" s="3"/>
      <c r="B25" s="2" t="s">
        <v>5</v>
      </c>
      <c r="C25" s="1">
        <v>6</v>
      </c>
      <c r="D25" s="13">
        <v>47553.928919999998</v>
      </c>
      <c r="E25" s="1">
        <f t="shared" si="2"/>
        <v>6</v>
      </c>
      <c r="F25" s="13">
        <v>28039.12283</v>
      </c>
      <c r="G25" s="1"/>
      <c r="H25" s="1"/>
      <c r="I25" s="1"/>
      <c r="J25" s="1"/>
    </row>
    <row r="26" spans="1:10" ht="61.5" customHeight="1" x14ac:dyDescent="0.25">
      <c r="A26" s="3"/>
      <c r="B26" s="2" t="s">
        <v>4</v>
      </c>
      <c r="C26" s="1">
        <v>19</v>
      </c>
      <c r="D26" s="13">
        <v>215770.40432</v>
      </c>
      <c r="E26" s="1">
        <f t="shared" si="2"/>
        <v>19</v>
      </c>
      <c r="F26" s="13">
        <v>190489.72601000001</v>
      </c>
      <c r="G26" s="1"/>
      <c r="H26" s="1"/>
      <c r="I26" s="1"/>
      <c r="J26" s="1"/>
    </row>
    <row r="27" spans="1:10" x14ac:dyDescent="0.25">
      <c r="A27" s="3"/>
      <c r="B27" s="2" t="s">
        <v>3</v>
      </c>
      <c r="C27" s="1">
        <v>0</v>
      </c>
      <c r="D27" s="13">
        <v>0</v>
      </c>
      <c r="E27" s="1">
        <f t="shared" si="2"/>
        <v>0</v>
      </c>
      <c r="F27" s="13">
        <v>57082.469010000001</v>
      </c>
      <c r="G27" s="1"/>
      <c r="H27" s="1"/>
      <c r="I27" s="1"/>
      <c r="J27" s="1"/>
    </row>
    <row r="28" spans="1:10" ht="52.5" customHeight="1" x14ac:dyDescent="0.25">
      <c r="A28" s="3">
        <v>4</v>
      </c>
      <c r="B28" s="4" t="s">
        <v>24</v>
      </c>
      <c r="C28" s="1">
        <f>SUM(C29:C31)</f>
        <v>24</v>
      </c>
      <c r="D28" s="13">
        <f>SUM(D29:D31)</f>
        <v>379887.78250999999</v>
      </c>
      <c r="E28" s="1">
        <f t="shared" si="2"/>
        <v>24</v>
      </c>
      <c r="F28" s="13">
        <f>SUM(F29:F31)</f>
        <v>359956.78250999999</v>
      </c>
      <c r="G28" s="1"/>
      <c r="H28" s="1"/>
      <c r="I28" s="1"/>
      <c r="J28" s="1"/>
    </row>
    <row r="29" spans="1:10" ht="30" x14ac:dyDescent="0.25">
      <c r="A29" s="3"/>
      <c r="B29" s="2" t="s">
        <v>5</v>
      </c>
      <c r="C29" s="1">
        <v>6</v>
      </c>
      <c r="D29" s="13">
        <v>172989</v>
      </c>
      <c r="E29" s="1">
        <f t="shared" si="2"/>
        <v>6</v>
      </c>
      <c r="F29" s="13">
        <v>153058</v>
      </c>
      <c r="G29" s="1"/>
      <c r="H29" s="1"/>
      <c r="I29" s="1"/>
      <c r="J29" s="1"/>
    </row>
    <row r="30" spans="1:10" ht="61.5" customHeight="1" x14ac:dyDescent="0.25">
      <c r="A30" s="3"/>
      <c r="B30" s="2" t="s">
        <v>4</v>
      </c>
      <c r="C30" s="15">
        <v>18</v>
      </c>
      <c r="D30" s="13">
        <v>206898.78250999999</v>
      </c>
      <c r="E30" s="1">
        <f t="shared" si="2"/>
        <v>18</v>
      </c>
      <c r="F30" s="13">
        <v>206898.78250999999</v>
      </c>
      <c r="G30" s="1"/>
      <c r="H30" s="1"/>
      <c r="I30" s="1"/>
      <c r="J30" s="1"/>
    </row>
    <row r="31" spans="1:10" x14ac:dyDescent="0.25">
      <c r="A31" s="3"/>
      <c r="B31" s="2" t="s">
        <v>3</v>
      </c>
      <c r="C31" s="1">
        <v>0</v>
      </c>
      <c r="D31" s="13">
        <v>0</v>
      </c>
      <c r="E31" s="1">
        <f t="shared" si="2"/>
        <v>0</v>
      </c>
      <c r="F31" s="13">
        <v>0</v>
      </c>
      <c r="G31" s="1"/>
      <c r="H31" s="1"/>
      <c r="I31" s="1"/>
      <c r="J31" s="1"/>
    </row>
    <row r="32" spans="1:10" ht="52.5" customHeight="1" x14ac:dyDescent="0.25">
      <c r="A32" s="3">
        <v>5</v>
      </c>
      <c r="B32" s="4" t="s">
        <v>25</v>
      </c>
      <c r="C32" s="1">
        <f>SUM(C33:C35)</f>
        <v>12</v>
      </c>
      <c r="D32" s="13">
        <f t="shared" ref="D32:F32" si="5">SUM(D33:D35)</f>
        <v>113718</v>
      </c>
      <c r="E32" s="1">
        <f t="shared" si="2"/>
        <v>12</v>
      </c>
      <c r="F32" s="13">
        <f t="shared" si="5"/>
        <v>112834.8</v>
      </c>
      <c r="G32" s="1"/>
      <c r="H32" s="1"/>
      <c r="I32" s="1"/>
      <c r="J32" s="1"/>
    </row>
    <row r="33" spans="1:10" ht="30" x14ac:dyDescent="0.25">
      <c r="A33" s="3"/>
      <c r="B33" s="2" t="s">
        <v>5</v>
      </c>
      <c r="C33" s="1">
        <v>1</v>
      </c>
      <c r="D33" s="13">
        <v>2459.7999999999997</v>
      </c>
      <c r="E33" s="1">
        <f t="shared" si="2"/>
        <v>1</v>
      </c>
      <c r="F33" s="13">
        <v>2459.6999999999998</v>
      </c>
      <c r="G33" s="1"/>
      <c r="H33" s="1"/>
      <c r="I33" s="1"/>
      <c r="J33" s="1"/>
    </row>
    <row r="34" spans="1:10" ht="61.5" customHeight="1" x14ac:dyDescent="0.25">
      <c r="A34" s="3"/>
      <c r="B34" s="2" t="s">
        <v>4</v>
      </c>
      <c r="C34" s="1">
        <v>11</v>
      </c>
      <c r="D34" s="13">
        <v>111258.2</v>
      </c>
      <c r="E34" s="1">
        <f t="shared" si="2"/>
        <v>11</v>
      </c>
      <c r="F34" s="13">
        <v>110375.1</v>
      </c>
      <c r="G34" s="1"/>
      <c r="H34" s="1"/>
      <c r="I34" s="1"/>
      <c r="J34" s="1"/>
    </row>
    <row r="35" spans="1:10" x14ac:dyDescent="0.25">
      <c r="A35" s="3"/>
      <c r="B35" s="2" t="s">
        <v>3</v>
      </c>
      <c r="C35" s="1">
        <v>0</v>
      </c>
      <c r="D35" s="13">
        <v>0</v>
      </c>
      <c r="E35" s="1">
        <f t="shared" si="2"/>
        <v>0</v>
      </c>
      <c r="F35" s="13">
        <v>0</v>
      </c>
      <c r="G35" s="1"/>
      <c r="H35" s="1"/>
      <c r="I35" s="1"/>
      <c r="J35" s="1"/>
    </row>
    <row r="36" spans="1:10" ht="52.5" customHeight="1" x14ac:dyDescent="0.25">
      <c r="A36" s="3">
        <v>6</v>
      </c>
      <c r="B36" s="4" t="s">
        <v>27</v>
      </c>
      <c r="C36" s="1">
        <f>SUM(C37:C39)</f>
        <v>17</v>
      </c>
      <c r="D36" s="13">
        <f t="shared" ref="D36:F36" si="6">SUM(D37:D39)</f>
        <v>194753.19370999999</v>
      </c>
      <c r="E36" s="1">
        <f t="shared" si="2"/>
        <v>17</v>
      </c>
      <c r="F36" s="13">
        <f t="shared" si="6"/>
        <v>168123.66865000001</v>
      </c>
      <c r="G36" s="1"/>
      <c r="H36" s="1"/>
      <c r="I36" s="1"/>
      <c r="J36" s="1"/>
    </row>
    <row r="37" spans="1:10" ht="30" x14ac:dyDescent="0.25">
      <c r="A37" s="3"/>
      <c r="B37" s="2" t="s">
        <v>5</v>
      </c>
      <c r="C37" s="1">
        <v>1</v>
      </c>
      <c r="D37" s="13">
        <v>3266.34519</v>
      </c>
      <c r="E37" s="1">
        <f t="shared" si="2"/>
        <v>1</v>
      </c>
      <c r="F37" s="13">
        <v>2151.8962200000001</v>
      </c>
      <c r="G37" s="1"/>
      <c r="H37" s="1"/>
      <c r="I37" s="1"/>
      <c r="J37" s="1"/>
    </row>
    <row r="38" spans="1:10" ht="61.5" customHeight="1" x14ac:dyDescent="0.25">
      <c r="A38" s="3"/>
      <c r="B38" s="2" t="s">
        <v>4</v>
      </c>
      <c r="C38" s="1">
        <v>15</v>
      </c>
      <c r="D38" s="13">
        <v>183790.74051999999</v>
      </c>
      <c r="E38" s="1">
        <f t="shared" si="2"/>
        <v>15</v>
      </c>
      <c r="F38" s="13">
        <v>158275.66443</v>
      </c>
      <c r="G38" s="1"/>
      <c r="H38" s="1"/>
      <c r="I38" s="1"/>
      <c r="J38" s="1"/>
    </row>
    <row r="39" spans="1:10" x14ac:dyDescent="0.25">
      <c r="A39" s="3"/>
      <c r="B39" s="2" t="s">
        <v>3</v>
      </c>
      <c r="C39" s="1">
        <v>1</v>
      </c>
      <c r="D39" s="13">
        <v>7696.1080000000002</v>
      </c>
      <c r="E39" s="1">
        <f t="shared" si="2"/>
        <v>1</v>
      </c>
      <c r="F39" s="13">
        <v>7696.1080000000002</v>
      </c>
      <c r="G39" s="1"/>
      <c r="H39" s="1"/>
      <c r="I39" s="1"/>
      <c r="J39" s="1"/>
    </row>
    <row r="40" spans="1:10" ht="33" customHeight="1" x14ac:dyDescent="0.25">
      <c r="A40" s="3">
        <v>7</v>
      </c>
      <c r="B40" s="4" t="s">
        <v>26</v>
      </c>
      <c r="C40" s="1">
        <f>SUM(C41:C43)</f>
        <v>84</v>
      </c>
      <c r="D40" s="13">
        <f>SUM(D41:D43)</f>
        <v>304482.43949999998</v>
      </c>
      <c r="E40" s="1">
        <f t="shared" si="2"/>
        <v>84</v>
      </c>
      <c r="F40" s="13">
        <f>SUM(F41:F43)</f>
        <v>304482.43949999998</v>
      </c>
      <c r="G40" s="1"/>
      <c r="H40" s="1"/>
      <c r="I40" s="1"/>
      <c r="J40" s="1"/>
    </row>
    <row r="41" spans="1:10" ht="30" x14ac:dyDescent="0.25">
      <c r="A41" s="3"/>
      <c r="B41" s="2" t="s">
        <v>5</v>
      </c>
      <c r="C41" s="1">
        <v>7</v>
      </c>
      <c r="D41" s="13">
        <v>20344.204819999999</v>
      </c>
      <c r="E41" s="1">
        <f t="shared" si="2"/>
        <v>7</v>
      </c>
      <c r="F41" s="13">
        <v>20344.204819999999</v>
      </c>
      <c r="G41" s="1"/>
      <c r="H41" s="1"/>
      <c r="I41" s="1"/>
      <c r="J41" s="1"/>
    </row>
    <row r="42" spans="1:10" ht="61.5" customHeight="1" x14ac:dyDescent="0.25">
      <c r="A42" s="3"/>
      <c r="B42" s="2" t="s">
        <v>4</v>
      </c>
      <c r="C42" s="1">
        <v>12</v>
      </c>
      <c r="D42" s="13">
        <v>137593.15156</v>
      </c>
      <c r="E42" s="1">
        <f t="shared" si="2"/>
        <v>12</v>
      </c>
      <c r="F42" s="13">
        <v>137593.15156</v>
      </c>
      <c r="G42" s="1"/>
      <c r="H42" s="1"/>
      <c r="I42" s="1"/>
      <c r="J42" s="1"/>
    </row>
    <row r="43" spans="1:10" x14ac:dyDescent="0.25">
      <c r="A43" s="3"/>
      <c r="B43" s="2" t="s">
        <v>3</v>
      </c>
      <c r="C43" s="1">
        <v>65</v>
      </c>
      <c r="D43" s="13">
        <v>146545.08312</v>
      </c>
      <c r="E43" s="1">
        <f t="shared" si="2"/>
        <v>65</v>
      </c>
      <c r="F43" s="13">
        <v>146545.08312</v>
      </c>
      <c r="G43" s="1"/>
      <c r="H43" s="1"/>
      <c r="I43" s="1"/>
      <c r="J43" s="1"/>
    </row>
    <row r="46" spans="1:10" s="16" customFormat="1" ht="38.25" customHeight="1" x14ac:dyDescent="0.25">
      <c r="B46" s="22" t="s">
        <v>28</v>
      </c>
      <c r="C46" s="22"/>
      <c r="F46" s="17"/>
      <c r="H46" s="23" t="s">
        <v>29</v>
      </c>
      <c r="I46" s="23"/>
    </row>
    <row r="47" spans="1:10" s="16" customFormat="1" ht="17.45" customHeight="1" x14ac:dyDescent="0.25">
      <c r="F47" s="18" t="s">
        <v>1</v>
      </c>
      <c r="G47" s="19"/>
      <c r="H47" s="24" t="s">
        <v>0</v>
      </c>
      <c r="I47" s="24"/>
    </row>
    <row r="48" spans="1:10" s="16" customFormat="1" ht="16.7" customHeight="1" x14ac:dyDescent="0.25">
      <c r="B48" s="22" t="s">
        <v>2</v>
      </c>
      <c r="C48" s="22"/>
      <c r="F48" s="19"/>
      <c r="G48" s="19"/>
      <c r="H48" s="19"/>
      <c r="I48" s="19"/>
    </row>
    <row r="49" spans="2:9" s="16" customFormat="1" ht="17.45" customHeight="1" x14ac:dyDescent="0.25">
      <c r="B49" s="22" t="s">
        <v>30</v>
      </c>
      <c r="C49" s="22"/>
      <c r="F49" s="19"/>
      <c r="G49" s="19"/>
      <c r="H49" s="19"/>
      <c r="I49" s="19"/>
    </row>
    <row r="50" spans="2:9" s="16" customFormat="1" ht="16.7" customHeight="1" x14ac:dyDescent="0.25">
      <c r="F50" s="20"/>
      <c r="G50" s="19"/>
      <c r="H50" s="23" t="s">
        <v>31</v>
      </c>
      <c r="I50" s="23"/>
    </row>
    <row r="51" spans="2:9" s="16" customFormat="1" ht="17.45" customHeight="1" x14ac:dyDescent="0.25">
      <c r="F51" s="18" t="s">
        <v>1</v>
      </c>
      <c r="G51" s="19"/>
      <c r="H51" s="24" t="s">
        <v>0</v>
      </c>
      <c r="I51" s="24"/>
    </row>
    <row r="52" spans="2:9" s="16" customFormat="1" ht="17.45" customHeight="1" x14ac:dyDescent="0.25">
      <c r="F52" s="19"/>
      <c r="G52" s="19"/>
      <c r="H52" s="19"/>
      <c r="I52" s="19"/>
    </row>
    <row r="53" spans="2:9" s="16" customFormat="1" ht="27.75" customHeight="1" x14ac:dyDescent="0.25">
      <c r="B53" s="22" t="s">
        <v>32</v>
      </c>
      <c r="C53" s="22"/>
      <c r="F53" s="19"/>
      <c r="G53" s="19"/>
      <c r="H53" s="19"/>
      <c r="I53" s="19"/>
    </row>
    <row r="54" spans="2:9" s="16" customFormat="1" ht="16.7" customHeight="1" x14ac:dyDescent="0.25">
      <c r="F54" s="20"/>
      <c r="G54" s="19"/>
      <c r="H54" s="23" t="s">
        <v>33</v>
      </c>
      <c r="I54" s="23"/>
    </row>
    <row r="55" spans="2:9" s="16" customFormat="1" ht="17.45" customHeight="1" x14ac:dyDescent="0.25">
      <c r="F55" s="18" t="s">
        <v>1</v>
      </c>
      <c r="G55" s="19"/>
      <c r="H55" s="24" t="s">
        <v>0</v>
      </c>
      <c r="I55" s="24"/>
    </row>
    <row r="56" spans="2:9" s="16" customFormat="1" ht="17.45" customHeight="1" x14ac:dyDescent="0.25">
      <c r="F56" s="19"/>
      <c r="G56" s="19"/>
      <c r="H56" s="19"/>
      <c r="I56" s="19"/>
    </row>
    <row r="57" spans="2:9" s="16" customFormat="1" ht="17.45" customHeight="1" x14ac:dyDescent="0.25">
      <c r="B57" s="22" t="s">
        <v>34</v>
      </c>
      <c r="C57" s="22"/>
      <c r="F57" s="19"/>
      <c r="G57" s="19"/>
      <c r="H57" s="19"/>
      <c r="I57" s="19"/>
    </row>
    <row r="58" spans="2:9" s="16" customFormat="1" ht="16.7" customHeight="1" x14ac:dyDescent="0.25">
      <c r="F58" s="20"/>
      <c r="G58" s="19"/>
      <c r="H58" s="23" t="s">
        <v>35</v>
      </c>
      <c r="I58" s="23"/>
    </row>
    <row r="59" spans="2:9" s="16" customFormat="1" ht="17.45" customHeight="1" x14ac:dyDescent="0.25">
      <c r="F59" s="18" t="s">
        <v>1</v>
      </c>
      <c r="G59" s="19"/>
      <c r="H59" s="24" t="s">
        <v>0</v>
      </c>
      <c r="I59" s="24"/>
    </row>
  </sheetData>
  <mergeCells count="29">
    <mergeCell ref="G1:I1"/>
    <mergeCell ref="A11:A13"/>
    <mergeCell ref="B11:B13"/>
    <mergeCell ref="D4:D5"/>
    <mergeCell ref="B2:J2"/>
    <mergeCell ref="E5:F5"/>
    <mergeCell ref="G5:H5"/>
    <mergeCell ref="I5:J5"/>
    <mergeCell ref="E12:F12"/>
    <mergeCell ref="G12:H12"/>
    <mergeCell ref="I12:J12"/>
    <mergeCell ref="E4:J4"/>
    <mergeCell ref="D11:D12"/>
    <mergeCell ref="C4:C5"/>
    <mergeCell ref="E11:J11"/>
    <mergeCell ref="C11:C13"/>
    <mergeCell ref="B46:C46"/>
    <mergeCell ref="H46:I46"/>
    <mergeCell ref="H47:I47"/>
    <mergeCell ref="B48:C48"/>
    <mergeCell ref="H55:I55"/>
    <mergeCell ref="B57:C57"/>
    <mergeCell ref="H58:I58"/>
    <mergeCell ref="H59:I59"/>
    <mergeCell ref="B49:C49"/>
    <mergeCell ref="H50:I50"/>
    <mergeCell ref="H51:I51"/>
    <mergeCell ref="B53:C53"/>
    <mergeCell ref="H54:I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2024-02-02T10:04:32Z</dcterms:modified>
</cp:coreProperties>
</file>