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195" yWindow="105" windowWidth="12765" windowHeight="11340" tabRatio="860" activeTab="2"/>
  </bookViews>
  <sheets>
    <sheet name="раздел 1" sheetId="18" r:id="rId1"/>
    <sheet name="раздел 2" sheetId="19" r:id="rId2"/>
    <sheet name="раздел 3" sheetId="13" r:id="rId3"/>
  </sheets>
  <externalReferences>
    <externalReference r:id="rId4"/>
  </externalReferences>
  <definedNames>
    <definedName name="_xlnm.Print_Area" localSheetId="2">'раздел 3'!#REF!</definedName>
  </definedNames>
  <calcPr calcId="145621"/>
</workbook>
</file>

<file path=xl/calcChain.xml><?xml version="1.0" encoding="utf-8"?>
<calcChain xmlns="http://schemas.openxmlformats.org/spreadsheetml/2006/main">
  <c r="M9" i="19" l="1"/>
  <c r="N10" i="19"/>
  <c r="M10" i="19"/>
  <c r="D34" i="19" l="1"/>
  <c r="W32" i="19" l="1"/>
  <c r="W30" i="19" s="1"/>
  <c r="V30" i="19"/>
  <c r="U30" i="19"/>
  <c r="W29" i="19"/>
  <c r="W27" i="19" s="1"/>
  <c r="V27" i="19"/>
  <c r="U27" i="19"/>
  <c r="W26" i="19"/>
  <c r="W24" i="19"/>
  <c r="V24" i="19"/>
  <c r="U24" i="19"/>
  <c r="U20" i="19" s="1"/>
  <c r="U19" i="19" s="1"/>
  <c r="W21" i="19"/>
  <c r="W20" i="19" s="1"/>
  <c r="V21" i="19"/>
  <c r="V20" i="19" s="1"/>
  <c r="V19" i="19" s="1"/>
  <c r="U21" i="19"/>
  <c r="V18" i="19"/>
  <c r="U18" i="19"/>
  <c r="W17" i="19"/>
  <c r="W14" i="19" s="1"/>
  <c r="W18" i="19" s="1"/>
  <c r="V14" i="19"/>
  <c r="U14" i="19"/>
  <c r="W10" i="19"/>
  <c r="W9" i="19"/>
  <c r="V9" i="19"/>
  <c r="U9" i="19"/>
  <c r="W8" i="19"/>
  <c r="V8" i="19"/>
  <c r="U8" i="19"/>
  <c r="T7" i="19"/>
  <c r="U7" i="19" s="1"/>
  <c r="V7" i="19" s="1"/>
  <c r="W7" i="19" s="1"/>
  <c r="W19" i="19" l="1"/>
  <c r="S32" i="19" l="1"/>
  <c r="S30" i="19" s="1"/>
  <c r="O32" i="19"/>
  <c r="O30" i="19" s="1"/>
  <c r="K32" i="19"/>
  <c r="G32" i="19"/>
  <c r="G30" i="19" s="1"/>
  <c r="R30" i="19"/>
  <c r="Q30" i="19"/>
  <c r="N30" i="19"/>
  <c r="M30" i="19"/>
  <c r="K30" i="19"/>
  <c r="J30" i="19"/>
  <c r="I30" i="19"/>
  <c r="F30" i="19"/>
  <c r="E30" i="19"/>
  <c r="S29" i="19"/>
  <c r="S27" i="19" s="1"/>
  <c r="O29" i="19"/>
  <c r="O27" i="19" s="1"/>
  <c r="K29" i="19"/>
  <c r="K27" i="19" s="1"/>
  <c r="G29" i="19"/>
  <c r="G27" i="19" s="1"/>
  <c r="R27" i="19"/>
  <c r="Q27" i="19"/>
  <c r="N27" i="19"/>
  <c r="M27" i="19"/>
  <c r="J27" i="19"/>
  <c r="I27" i="19"/>
  <c r="F27" i="19"/>
  <c r="E27" i="19"/>
  <c r="S26" i="19"/>
  <c r="S24" i="19" s="1"/>
  <c r="S20" i="19" s="1"/>
  <c r="O26" i="19"/>
  <c r="O24" i="19" s="1"/>
  <c r="K26" i="19"/>
  <c r="K24" i="19" s="1"/>
  <c r="G26" i="19"/>
  <c r="G24" i="19" s="1"/>
  <c r="R24" i="19"/>
  <c r="Q24" i="19"/>
  <c r="N24" i="19"/>
  <c r="M24" i="19"/>
  <c r="M20" i="19" s="1"/>
  <c r="J24" i="19"/>
  <c r="I24" i="19"/>
  <c r="F24" i="19"/>
  <c r="E24" i="19"/>
  <c r="E20" i="19" s="1"/>
  <c r="S21" i="19"/>
  <c r="R21" i="19"/>
  <c r="Q21" i="19"/>
  <c r="O21" i="19"/>
  <c r="N21" i="19"/>
  <c r="M21" i="19"/>
  <c r="K21" i="19"/>
  <c r="J21" i="19"/>
  <c r="I21" i="19"/>
  <c r="G21" i="19"/>
  <c r="F21" i="19"/>
  <c r="E21" i="19"/>
  <c r="S17" i="19"/>
  <c r="S14" i="19" s="1"/>
  <c r="O17" i="19"/>
  <c r="O14" i="19" s="1"/>
  <c r="K17" i="19"/>
  <c r="K14" i="19" s="1"/>
  <c r="G17" i="19"/>
  <c r="G14" i="19" s="1"/>
  <c r="R14" i="19"/>
  <c r="Q14" i="19"/>
  <c r="N14" i="19"/>
  <c r="M14" i="19"/>
  <c r="J14" i="19"/>
  <c r="I14" i="19"/>
  <c r="F14" i="19"/>
  <c r="E14" i="19"/>
  <c r="S10" i="19"/>
  <c r="S9" i="19" s="1"/>
  <c r="S8" i="19" s="1"/>
  <c r="O10" i="19"/>
  <c r="O9" i="19" s="1"/>
  <c r="O8" i="19" s="1"/>
  <c r="K10" i="19"/>
  <c r="K9" i="19" s="1"/>
  <c r="K8" i="19" s="1"/>
  <c r="G10" i="19"/>
  <c r="G9" i="19" s="1"/>
  <c r="G8" i="19" s="1"/>
  <c r="R9" i="19"/>
  <c r="R8" i="19" s="1"/>
  <c r="Q9" i="19"/>
  <c r="Q8" i="19" s="1"/>
  <c r="N9" i="19"/>
  <c r="N8" i="19" s="1"/>
  <c r="M8" i="19"/>
  <c r="J9" i="19"/>
  <c r="J8" i="19" s="1"/>
  <c r="I9" i="19"/>
  <c r="I8" i="19" s="1"/>
  <c r="F9" i="19"/>
  <c r="F8" i="19" s="1"/>
  <c r="E9" i="19"/>
  <c r="E8" i="19" s="1"/>
  <c r="M18" i="19" l="1"/>
  <c r="K20" i="19"/>
  <c r="E19" i="19"/>
  <c r="F18" i="19"/>
  <c r="Q20" i="19"/>
  <c r="Q19" i="19" s="1"/>
  <c r="I20" i="19"/>
  <c r="J20" i="19"/>
  <c r="J19" i="19" s="1"/>
  <c r="K19" i="19"/>
  <c r="G20" i="19"/>
  <c r="E18" i="19"/>
  <c r="O20" i="19"/>
  <c r="O19" i="19" s="1"/>
  <c r="F20" i="19"/>
  <c r="F19" i="19" s="1"/>
  <c r="S19" i="19"/>
  <c r="R20" i="19"/>
  <c r="R19" i="19" s="1"/>
  <c r="R18" i="19"/>
  <c r="Q18" i="19"/>
  <c r="S18" i="19"/>
  <c r="N20" i="19"/>
  <c r="N19" i="19" s="1"/>
  <c r="M19" i="19"/>
  <c r="N18" i="19"/>
  <c r="I19" i="19"/>
  <c r="J18" i="19"/>
  <c r="K18" i="19"/>
  <c r="I18" i="19"/>
  <c r="G19" i="19"/>
  <c r="G18" i="19"/>
  <c r="O18" i="19"/>
  <c r="B6" i="13" l="1"/>
  <c r="C6" i="13" s="1"/>
  <c r="D6" i="13" s="1"/>
  <c r="E6" i="13" s="1"/>
  <c r="F6" i="13" s="1"/>
  <c r="I6" i="13" s="1"/>
  <c r="J6" i="13" s="1"/>
  <c r="K6" i="13" s="1"/>
  <c r="L6" i="13" s="1"/>
  <c r="M6" i="13" s="1"/>
  <c r="B7" i="19"/>
  <c r="C7" i="19"/>
  <c r="D7" i="19" s="1"/>
  <c r="E7" i="19" s="1"/>
  <c r="F7" i="19" s="1"/>
  <c r="G7" i="19" s="1"/>
  <c r="H7" i="19" s="1"/>
  <c r="I7" i="19" s="1"/>
  <c r="J7" i="19" s="1"/>
  <c r="K7" i="19" s="1"/>
  <c r="L7" i="19" s="1"/>
  <c r="M7" i="19" s="1"/>
  <c r="N7" i="19" s="1"/>
  <c r="O7" i="19" s="1"/>
  <c r="P7" i="19" s="1"/>
  <c r="Q7" i="19" s="1"/>
  <c r="R7" i="19" s="1"/>
  <c r="S7" i="19" s="1"/>
</calcChain>
</file>

<file path=xl/sharedStrings.xml><?xml version="1.0" encoding="utf-8"?>
<sst xmlns="http://schemas.openxmlformats.org/spreadsheetml/2006/main" count="148" uniqueCount="78">
  <si>
    <t>1.</t>
  </si>
  <si>
    <t>2.</t>
  </si>
  <si>
    <t>№              п/п</t>
  </si>
  <si>
    <t>Единица измерения</t>
  </si>
  <si>
    <t>Величина показателя</t>
  </si>
  <si>
    <t>тыс. руб.</t>
  </si>
  <si>
    <t>Наименование показателя</t>
  </si>
  <si>
    <t>Участок с.Лорино</t>
  </si>
  <si>
    <t>Участок с.Нешкан</t>
  </si>
  <si>
    <t>Участок с.Уэлен</t>
  </si>
  <si>
    <t>Участок с.Энурмино</t>
  </si>
  <si>
    <t>Раздел 1.  Паспорт производственной программы</t>
  </si>
  <si>
    <t>Наименование регулируемой организации</t>
  </si>
  <si>
    <t>Местонахождение регулируемой организации</t>
  </si>
  <si>
    <t>Наименование уполномоченного органа</t>
  </si>
  <si>
    <t>Комитет государственного регулирования цен и тарифов Чукотского автономного округа</t>
  </si>
  <si>
    <t>Местонахождение уполномоченного органа</t>
  </si>
  <si>
    <t>689000, Чукотский автономный округ, г. Анадырь, ул. Отке, 4</t>
  </si>
  <si>
    <t>куб.м</t>
  </si>
  <si>
    <t>3.</t>
  </si>
  <si>
    <t>4.</t>
  </si>
  <si>
    <t>Объем финансовых потребностей</t>
  </si>
  <si>
    <t>ОТЧЕТ ОБ ИСПОЛНЕНИИ ПРОИЗВОДСТВЕННОЙ ПРОГРАММЫ</t>
  </si>
  <si>
    <t>Раздел 2. Баланс водоснабжения (подвоз воды)</t>
  </si>
  <si>
    <t>№ п/п</t>
  </si>
  <si>
    <t>Показатели производственной деятельности</t>
  </si>
  <si>
    <t>план</t>
  </si>
  <si>
    <t>факт</t>
  </si>
  <si>
    <t>год</t>
  </si>
  <si>
    <t>1 полугодие</t>
  </si>
  <si>
    <t>2 полугодие</t>
  </si>
  <si>
    <t>Объем подвоза воды</t>
  </si>
  <si>
    <t>1.1.</t>
  </si>
  <si>
    <t>Забор воды и водоподготовка, в том числе:</t>
  </si>
  <si>
    <t xml:space="preserve">  из поверхностных источников</t>
  </si>
  <si>
    <t xml:space="preserve">  из подземных источников</t>
  </si>
  <si>
    <t>1.2.</t>
  </si>
  <si>
    <t>Покупка воды со стороны</t>
  </si>
  <si>
    <t>Транспортировка воды</t>
  </si>
  <si>
    <t>Отпуск воды на собственное производство, в том числе:</t>
  </si>
  <si>
    <t>3.1.</t>
  </si>
  <si>
    <t xml:space="preserve">  для приготовления горячей воды</t>
  </si>
  <si>
    <t>3.2.</t>
  </si>
  <si>
    <t xml:space="preserve">  для производства тепловой энергии</t>
  </si>
  <si>
    <t>3.3.</t>
  </si>
  <si>
    <t xml:space="preserve">  на прочие производственные нужды</t>
  </si>
  <si>
    <t>Отпуск питьевой воды, всего</t>
  </si>
  <si>
    <t>проверка</t>
  </si>
  <si>
    <t>4.1.</t>
  </si>
  <si>
    <t>в т.ч. населению:</t>
  </si>
  <si>
    <t xml:space="preserve">  городскому</t>
  </si>
  <si>
    <t xml:space="preserve">          - по приборам учета</t>
  </si>
  <si>
    <t xml:space="preserve">          - по нормативам </t>
  </si>
  <si>
    <t xml:space="preserve"> сельскому</t>
  </si>
  <si>
    <t>4.2.</t>
  </si>
  <si>
    <t>бюджетным потребителям:</t>
  </si>
  <si>
    <t xml:space="preserve">        - расчетными способами</t>
  </si>
  <si>
    <t>4.3.</t>
  </si>
  <si>
    <t>прочим потребителям:</t>
  </si>
  <si>
    <t xml:space="preserve">          - расчетными способами</t>
  </si>
  <si>
    <t>участок с.Лорино</t>
  </si>
  <si>
    <t>участок с.Нешкан</t>
  </si>
  <si>
    <t>участок с.Уэлен</t>
  </si>
  <si>
    <t>участок с.Энурмино</t>
  </si>
  <si>
    <t>ПЛАН</t>
  </si>
  <si>
    <t>ФАКТ</t>
  </si>
  <si>
    <t>Раздел 3. Объем финансовых потребностей для реализации производственной программы</t>
  </si>
  <si>
    <t>689300, Чукотский автономный округ, с. Лаврентия, ул. Дежнева, д.48</t>
  </si>
  <si>
    <t xml:space="preserve">факт </t>
  </si>
  <si>
    <t>в сфере холодного водоснабжения (подвоз воды) за 2023 год</t>
  </si>
  <si>
    <t>участок с.Инчоун</t>
  </si>
  <si>
    <t>2023 год</t>
  </si>
  <si>
    <t>Участок с.Инчоун</t>
  </si>
  <si>
    <t>(должность)</t>
  </si>
  <si>
    <t>(ФИО, подпись)</t>
  </si>
  <si>
    <t>МУП «Айсберг»</t>
  </si>
  <si>
    <t>и. о. Директора МУП «Айсберг»</t>
  </si>
  <si>
    <t>А. В. Храпатый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</si>
</sst>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\ _₽_-;\-* #,##0.00\ _₽_-;_-* &quot;-&quot;??\ _₽_-;_-@_-"/>
    <numFmt numFmtId="164" formatCode="_-* #,##0.00_р_._-;\-* #,##0.00_р_._-;_-* &quot;-&quot;??_р_._-;_-@_-"/>
    <numFmt numFmtId="166" formatCode="_-* #,##0.00_р_._-;\-* #,##0.00_р_._-;_-* \-??_р_._-;_-@_-"/>
    <numFmt numFmtId="167" formatCode="#,##0.0"/>
    <numFmt numFmtId="169" formatCode="_-* #,##0\ &quot;р.&quot;_-;\-* #,##0\ &quot;р.&quot;_-;_-* &quot;-&quot;\ &quot;р.&quot;_-;_-@_-"/>
    <numFmt numFmtId="170" formatCode="#,##0\ &quot;d.&quot;;[Red]\-#,##0\ &quot;d.&quot;"/>
    <numFmt numFmtId="171" formatCode="#,##0.00\ &quot;d.&quot;;[Red]\-#,##0.00\ &quot;d.&quot;"/>
    <numFmt numFmtId="172" formatCode="#,##0.00\ &quot;đ.&quot;;[Red]\-#,##0.00\ &quot;đ.&quot;"/>
    <numFmt numFmtId="173" formatCode="_-* #,##0\ _đ_._-;\-* #,##0\ _đ_._-;_-* &quot;-&quot;\ _đ_._-;_-@_-"/>
    <numFmt numFmtId="174" formatCode="_-* #,##0.00\ _đ_._-;\-* #,##0.00\ _đ_._-;_-* &quot;-&quot;??\ _đ_._-;_-@_-"/>
    <numFmt numFmtId="175" formatCode="#,##0\ &quot;р.&quot;;[Red]\-#,##0\ &quot;р.&quot;"/>
    <numFmt numFmtId="176" formatCode="_-* #,##0\ _р_._-;\-* #,##0\ _р_._-;_-* &quot;-&quot;\ _р_._-;_-@_-"/>
    <numFmt numFmtId="177" formatCode="_-* #,##0.00\ _р_._-;\-* #,##0.00\ _р_._-;_-* &quot;-&quot;??\ _р_._-;_-@_-"/>
  </numFmts>
  <fonts count="36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 Cyr"/>
      <charset val="204"/>
    </font>
    <font>
      <sz val="10"/>
      <name val="Courier"/>
      <family val="1"/>
      <charset val="204"/>
    </font>
    <font>
      <u/>
      <sz val="10"/>
      <color indexed="12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8"/>
      <name val="Arial Cyr"/>
      <charset val="204"/>
    </font>
    <font>
      <sz val="10"/>
      <name val="Helv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78">
    <xf numFmtId="0" fontId="0" fillId="0" borderId="0"/>
    <xf numFmtId="0" fontId="18" fillId="0" borderId="0"/>
    <xf numFmtId="0" fontId="17" fillId="0" borderId="0"/>
    <xf numFmtId="0" fontId="5" fillId="0" borderId="0"/>
    <xf numFmtId="0" fontId="19" fillId="0" borderId="0"/>
    <xf numFmtId="0" fontId="10" fillId="0" borderId="0"/>
    <xf numFmtId="0" fontId="4" fillId="0" borderId="0"/>
    <xf numFmtId="0" fontId="4" fillId="0" borderId="0"/>
    <xf numFmtId="43" fontId="17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ill="0" applyBorder="0" applyAlignment="0" applyProtection="0"/>
    <xf numFmtId="164" fontId="20" fillId="0" borderId="0" applyFont="0" applyFill="0" applyBorder="0" applyAlignment="0" applyProtection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7" fillId="0" borderId="0"/>
    <xf numFmtId="0" fontId="17" fillId="0" borderId="0"/>
    <xf numFmtId="164" fontId="1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4" fillId="0" borderId="0"/>
    <xf numFmtId="169" fontId="29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0" fontId="30" fillId="0" borderId="0"/>
    <xf numFmtId="0" fontId="5" fillId="0" borderId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175" fontId="30" fillId="0" borderId="0" applyFont="0" applyFill="0" applyBorder="0" applyAlignment="0" applyProtection="0"/>
    <xf numFmtId="0" fontId="32" fillId="0" borderId="29" applyBorder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7" fillId="0" borderId="0"/>
    <xf numFmtId="0" fontId="17" fillId="0" borderId="0"/>
    <xf numFmtId="0" fontId="1" fillId="0" borderId="0"/>
    <xf numFmtId="0" fontId="33" fillId="0" borderId="0"/>
    <xf numFmtId="0" fontId="19" fillId="0" borderId="0"/>
    <xf numFmtId="0" fontId="34" fillId="0" borderId="0"/>
    <xf numFmtId="0" fontId="10" fillId="0" borderId="0"/>
    <xf numFmtId="0" fontId="1" fillId="0" borderId="0"/>
    <xf numFmtId="0" fontId="1" fillId="0" borderId="0"/>
    <xf numFmtId="0" fontId="5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7" fillId="0" borderId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35" fillId="0" borderId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</cellStyleXfs>
  <cellXfs count="139">
    <xf numFmtId="0" fontId="0" fillId="0" borderId="0" xfId="0"/>
    <xf numFmtId="0" fontId="2" fillId="0" borderId="0" xfId="0" applyFont="1"/>
    <xf numFmtId="0" fontId="2" fillId="0" borderId="1" xfId="3" applyFont="1" applyBorder="1" applyAlignment="1">
      <alignment horizontal="left" vertical="center" wrapText="1"/>
    </xf>
    <xf numFmtId="0" fontId="11" fillId="0" borderId="0" xfId="6" applyFont="1"/>
    <xf numFmtId="0" fontId="7" fillId="0" borderId="1" xfId="6" applyFont="1" applyBorder="1" applyAlignment="1">
      <alignment horizontal="left" vertical="center" wrapText="1"/>
    </xf>
    <xf numFmtId="0" fontId="2" fillId="0" borderId="1" xfId="3" applyFont="1" applyBorder="1" applyAlignment="1">
      <alignment horizontal="left" vertical="center"/>
    </xf>
    <xf numFmtId="0" fontId="7" fillId="0" borderId="0" xfId="6" applyFont="1"/>
    <xf numFmtId="0" fontId="7" fillId="0" borderId="0" xfId="6" applyFont="1" applyBorder="1" applyAlignment="1">
      <alignment horizontal="left" vertical="center" wrapText="1"/>
    </xf>
    <xf numFmtId="0" fontId="2" fillId="0" borderId="0" xfId="3" applyFont="1" applyBorder="1" applyAlignment="1">
      <alignment horizontal="left" vertical="center"/>
    </xf>
    <xf numFmtId="0" fontId="9" fillId="0" borderId="0" xfId="6" applyFont="1"/>
    <xf numFmtId="0" fontId="2" fillId="0" borderId="0" xfId="3" applyFont="1" applyBorder="1" applyAlignment="1">
      <alignment horizontal="left"/>
    </xf>
    <xf numFmtId="0" fontId="9" fillId="0" borderId="0" xfId="6" applyFont="1" applyBorder="1" applyAlignment="1">
      <alignment horizontal="left"/>
    </xf>
    <xf numFmtId="0" fontId="8" fillId="0" borderId="1" xfId="0" applyFont="1" applyFill="1" applyBorder="1" applyAlignment="1">
      <alignment horizontal="center" vertical="center" wrapText="1" shrinkToFit="1"/>
    </xf>
    <xf numFmtId="0" fontId="16" fillId="0" borderId="0" xfId="0" applyFont="1"/>
    <xf numFmtId="0" fontId="2" fillId="0" borderId="0" xfId="0" applyFont="1" applyFill="1"/>
    <xf numFmtId="0" fontId="2" fillId="0" borderId="0" xfId="0" applyFont="1" applyFill="1" applyBorder="1"/>
    <xf numFmtId="2" fontId="8" fillId="0" borderId="1" xfId="0" applyNumberFormat="1" applyFont="1" applyFill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8" fillId="0" borderId="0" xfId="0" applyFont="1"/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 shrinkToFit="1"/>
    </xf>
    <xf numFmtId="0" fontId="22" fillId="0" borderId="1" xfId="0" applyFont="1" applyBorder="1" applyAlignment="1">
      <alignment horizontal="center" vertical="center"/>
    </xf>
    <xf numFmtId="167" fontId="22" fillId="0" borderId="1" xfId="0" applyNumberFormat="1" applyFont="1" applyBorder="1" applyAlignment="1">
      <alignment horizontal="center" vertical="center" wrapText="1"/>
    </xf>
    <xf numFmtId="167" fontId="8" fillId="0" borderId="1" xfId="0" applyNumberFormat="1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167" fontId="27" fillId="0" borderId="1" xfId="0" applyNumberFormat="1" applyFont="1" applyBorder="1" applyAlignment="1">
      <alignment horizontal="center" vertical="center" wrapText="1"/>
    </xf>
    <xf numFmtId="2" fontId="14" fillId="0" borderId="0" xfId="0" applyNumberFormat="1" applyFont="1"/>
    <xf numFmtId="2" fontId="15" fillId="0" borderId="0" xfId="0" applyNumberFormat="1" applyFont="1"/>
    <xf numFmtId="2" fontId="22" fillId="0" borderId="0" xfId="0" applyNumberFormat="1" applyFont="1"/>
    <xf numFmtId="2" fontId="22" fillId="3" borderId="1" xfId="0" applyNumberFormat="1" applyFont="1" applyFill="1" applyBorder="1" applyAlignment="1">
      <alignment horizontal="center" vertical="center"/>
    </xf>
    <xf numFmtId="2" fontId="22" fillId="3" borderId="1" xfId="0" applyNumberFormat="1" applyFont="1" applyFill="1" applyBorder="1" applyAlignment="1">
      <alignment horizontal="center" vertical="center" wrapText="1"/>
    </xf>
    <xf numFmtId="2" fontId="22" fillId="0" borderId="0" xfId="0" applyNumberFormat="1" applyFont="1" applyAlignment="1">
      <alignment wrapText="1"/>
    </xf>
    <xf numFmtId="2" fontId="24" fillId="0" borderId="2" xfId="3" applyNumberFormat="1" applyFont="1" applyBorder="1" applyAlignment="1">
      <alignment horizontal="center"/>
    </xf>
    <xf numFmtId="2" fontId="24" fillId="2" borderId="3" xfId="3" applyNumberFormat="1" applyFont="1" applyFill="1" applyBorder="1" applyAlignment="1">
      <alignment wrapText="1"/>
    </xf>
    <xf numFmtId="2" fontId="24" fillId="3" borderId="15" xfId="8" applyNumberFormat="1" applyFont="1" applyFill="1" applyBorder="1" applyAlignment="1">
      <alignment horizontal="center"/>
    </xf>
    <xf numFmtId="2" fontId="24" fillId="3" borderId="16" xfId="8" applyNumberFormat="1" applyFont="1" applyFill="1" applyBorder="1" applyAlignment="1">
      <alignment horizontal="center"/>
    </xf>
    <xf numFmtId="2" fontId="24" fillId="3" borderId="17" xfId="8" applyNumberFormat="1" applyFont="1" applyFill="1" applyBorder="1" applyAlignment="1">
      <alignment horizontal="center"/>
    </xf>
    <xf numFmtId="2" fontId="24" fillId="3" borderId="18" xfId="8" applyNumberFormat="1" applyFont="1" applyFill="1" applyBorder="1" applyAlignment="1">
      <alignment horizontal="center"/>
    </xf>
    <xf numFmtId="2" fontId="24" fillId="3" borderId="19" xfId="8" applyNumberFormat="1" applyFont="1" applyFill="1" applyBorder="1" applyAlignment="1">
      <alignment horizontal="center"/>
    </xf>
    <xf numFmtId="2" fontId="8" fillId="0" borderId="4" xfId="3" applyNumberFormat="1" applyFont="1" applyBorder="1" applyAlignment="1">
      <alignment horizontal="center"/>
    </xf>
    <xf numFmtId="2" fontId="8" fillId="2" borderId="5" xfId="3" applyNumberFormat="1" applyFont="1" applyFill="1" applyBorder="1" applyAlignment="1">
      <alignment horizontal="left" wrapText="1"/>
    </xf>
    <xf numFmtId="2" fontId="8" fillId="3" borderId="15" xfId="8" applyNumberFormat="1" applyFont="1" applyFill="1" applyBorder="1" applyAlignment="1">
      <alignment horizontal="center"/>
    </xf>
    <xf numFmtId="2" fontId="22" fillId="3" borderId="21" xfId="8" applyNumberFormat="1" applyFont="1" applyFill="1" applyBorder="1" applyAlignment="1">
      <alignment horizontal="center"/>
    </xf>
    <xf numFmtId="2" fontId="22" fillId="3" borderId="22" xfId="8" applyNumberFormat="1" applyFont="1" applyFill="1" applyBorder="1" applyAlignment="1">
      <alignment horizontal="center"/>
    </xf>
    <xf numFmtId="2" fontId="22" fillId="3" borderId="20" xfId="8" applyNumberFormat="1" applyFont="1" applyFill="1" applyBorder="1" applyAlignment="1">
      <alignment horizontal="center"/>
    </xf>
    <xf numFmtId="2" fontId="22" fillId="3" borderId="23" xfId="8" applyNumberFormat="1" applyFont="1" applyFill="1" applyBorder="1" applyAlignment="1">
      <alignment horizontal="center"/>
    </xf>
    <xf numFmtId="2" fontId="8" fillId="0" borderId="4" xfId="3" applyNumberFormat="1" applyFont="1" applyFill="1" applyBorder="1" applyAlignment="1">
      <alignment horizontal="center"/>
    </xf>
    <xf numFmtId="2" fontId="8" fillId="0" borderId="5" xfId="3" applyNumberFormat="1" applyFont="1" applyFill="1" applyBorder="1" applyAlignment="1">
      <alignment horizontal="left" wrapText="1"/>
    </xf>
    <xf numFmtId="2" fontId="22" fillId="5" borderId="24" xfId="8" applyNumberFormat="1" applyFont="1" applyFill="1" applyBorder="1" applyAlignment="1">
      <alignment horizontal="center"/>
    </xf>
    <xf numFmtId="2" fontId="22" fillId="5" borderId="5" xfId="8" applyNumberFormat="1" applyFont="1" applyFill="1" applyBorder="1" applyAlignment="1">
      <alignment horizontal="center"/>
    </xf>
    <xf numFmtId="2" fontId="22" fillId="3" borderId="24" xfId="8" applyNumberFormat="1" applyFont="1" applyFill="1" applyBorder="1" applyAlignment="1">
      <alignment horizontal="center"/>
    </xf>
    <xf numFmtId="2" fontId="22" fillId="3" borderId="5" xfId="8" applyNumberFormat="1" applyFont="1" applyFill="1" applyBorder="1" applyAlignment="1">
      <alignment horizontal="center"/>
    </xf>
    <xf numFmtId="2" fontId="24" fillId="0" borderId="4" xfId="3" applyNumberFormat="1" applyFont="1" applyBorder="1" applyAlignment="1">
      <alignment horizontal="center"/>
    </xf>
    <xf numFmtId="2" fontId="24" fillId="2" borderId="5" xfId="3" applyNumberFormat="1" applyFont="1" applyFill="1" applyBorder="1" applyAlignment="1">
      <alignment horizontal="left" wrapText="1"/>
    </xf>
    <xf numFmtId="2" fontId="23" fillId="3" borderId="20" xfId="8" applyNumberFormat="1" applyFont="1" applyFill="1" applyBorder="1" applyAlignment="1">
      <alignment horizontal="center"/>
    </xf>
    <xf numFmtId="2" fontId="23" fillId="3" borderId="21" xfId="8" applyNumberFormat="1" applyFont="1" applyFill="1" applyBorder="1" applyAlignment="1">
      <alignment horizontal="center"/>
    </xf>
    <xf numFmtId="2" fontId="23" fillId="3" borderId="23" xfId="8" applyNumberFormat="1" applyFont="1" applyFill="1" applyBorder="1" applyAlignment="1">
      <alignment horizontal="center"/>
    </xf>
    <xf numFmtId="2" fontId="8" fillId="0" borderId="5" xfId="0" applyNumberFormat="1" applyFont="1" applyBorder="1" applyAlignment="1">
      <alignment vertical="center" wrapText="1"/>
    </xf>
    <xf numFmtId="2" fontId="24" fillId="0" borderId="4" xfId="0" applyNumberFormat="1" applyFont="1" applyBorder="1" applyAlignment="1">
      <alignment horizontal="center" vertical="center" wrapText="1"/>
    </xf>
    <xf numFmtId="2" fontId="24" fillId="0" borderId="5" xfId="0" applyNumberFormat="1" applyFont="1" applyBorder="1" applyAlignment="1">
      <alignment vertical="center" wrapText="1"/>
    </xf>
    <xf numFmtId="2" fontId="24" fillId="3" borderId="20" xfId="8" applyNumberFormat="1" applyFont="1" applyFill="1" applyBorder="1" applyAlignment="1">
      <alignment horizontal="center"/>
    </xf>
    <xf numFmtId="2" fontId="24" fillId="3" borderId="21" xfId="8" applyNumberFormat="1" applyFont="1" applyFill="1" applyBorder="1" applyAlignment="1">
      <alignment horizontal="center"/>
    </xf>
    <xf numFmtId="2" fontId="24" fillId="3" borderId="23" xfId="8" applyNumberFormat="1" applyFont="1" applyFill="1" applyBorder="1" applyAlignment="1">
      <alignment horizontal="center"/>
    </xf>
    <xf numFmtId="2" fontId="25" fillId="0" borderId="4" xfId="0" applyNumberFormat="1" applyFont="1" applyBorder="1" applyAlignment="1">
      <alignment horizontal="center" vertical="center" wrapText="1"/>
    </xf>
    <xf numFmtId="2" fontId="26" fillId="0" borderId="5" xfId="0" applyNumberFormat="1" applyFont="1" applyBorder="1" applyAlignment="1">
      <alignment vertical="center" wrapText="1"/>
    </xf>
    <xf numFmtId="2" fontId="26" fillId="0" borderId="4" xfId="3" applyNumberFormat="1" applyFont="1" applyBorder="1" applyAlignment="1">
      <alignment horizontal="center"/>
    </xf>
    <xf numFmtId="2" fontId="26" fillId="3" borderId="20" xfId="8" applyNumberFormat="1" applyFont="1" applyFill="1" applyBorder="1" applyAlignment="1">
      <alignment horizontal="center"/>
    </xf>
    <xf numFmtId="2" fontId="26" fillId="3" borderId="21" xfId="8" applyNumberFormat="1" applyFont="1" applyFill="1" applyBorder="1" applyAlignment="1">
      <alignment horizontal="center"/>
    </xf>
    <xf numFmtId="2" fontId="26" fillId="3" borderId="23" xfId="8" applyNumberFormat="1" applyFont="1" applyFill="1" applyBorder="1" applyAlignment="1">
      <alignment horizontal="center"/>
    </xf>
    <xf numFmtId="2" fontId="26" fillId="0" borderId="0" xfId="0" applyNumberFormat="1" applyFont="1"/>
    <xf numFmtId="2" fontId="8" fillId="0" borderId="4" xfId="0" applyNumberFormat="1" applyFont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left" vertical="center" wrapText="1" indent="1"/>
    </xf>
    <xf numFmtId="2" fontId="8" fillId="0" borderId="5" xfId="0" applyNumberFormat="1" applyFont="1" applyBorder="1" applyAlignment="1">
      <alignment horizontal="left" vertical="center" wrapText="1" indent="2"/>
    </xf>
    <xf numFmtId="2" fontId="8" fillId="3" borderId="21" xfId="8" applyNumberFormat="1" applyFont="1" applyFill="1" applyBorder="1" applyAlignment="1">
      <alignment horizontal="center"/>
    </xf>
    <xf numFmtId="2" fontId="8" fillId="3" borderId="22" xfId="8" applyNumberFormat="1" applyFont="1" applyFill="1" applyBorder="1" applyAlignment="1">
      <alignment horizontal="center"/>
    </xf>
    <xf numFmtId="2" fontId="8" fillId="3" borderId="24" xfId="8" applyNumberFormat="1" applyFont="1" applyFill="1" applyBorder="1"/>
    <xf numFmtId="2" fontId="8" fillId="3" borderId="5" xfId="8" applyNumberFormat="1" applyFont="1" applyFill="1" applyBorder="1"/>
    <xf numFmtId="2" fontId="8" fillId="3" borderId="22" xfId="8" applyNumberFormat="1" applyFont="1" applyFill="1" applyBorder="1"/>
    <xf numFmtId="2" fontId="22" fillId="3" borderId="24" xfId="8" applyNumberFormat="1" applyFont="1" applyFill="1" applyBorder="1"/>
    <xf numFmtId="2" fontId="22" fillId="3" borderId="5" xfId="8" applyNumberFormat="1" applyFont="1" applyFill="1" applyBorder="1"/>
    <xf numFmtId="2" fontId="22" fillId="3" borderId="23" xfId="8" applyNumberFormat="1" applyFont="1" applyFill="1" applyBorder="1"/>
    <xf numFmtId="2" fontId="22" fillId="5" borderId="24" xfId="8" applyNumberFormat="1" applyFont="1" applyFill="1" applyBorder="1"/>
    <xf numFmtId="2" fontId="22" fillId="5" borderId="5" xfId="8" applyNumberFormat="1" applyFont="1" applyFill="1" applyBorder="1"/>
    <xf numFmtId="2" fontId="24" fillId="0" borderId="5" xfId="0" applyNumberFormat="1" applyFont="1" applyBorder="1" applyAlignment="1">
      <alignment horizontal="left" vertical="center" wrapText="1" indent="1"/>
    </xf>
    <xf numFmtId="2" fontId="23" fillId="3" borderId="22" xfId="8" applyNumberFormat="1" applyFont="1" applyFill="1" applyBorder="1" applyAlignment="1">
      <alignment horizontal="center"/>
    </xf>
    <xf numFmtId="2" fontId="22" fillId="3" borderId="20" xfId="0" applyNumberFormat="1" applyFont="1" applyFill="1" applyBorder="1" applyAlignment="1">
      <alignment horizontal="center"/>
    </xf>
    <xf numFmtId="2" fontId="22" fillId="3" borderId="24" xfId="0" applyNumberFormat="1" applyFont="1" applyFill="1" applyBorder="1" applyAlignment="1">
      <alignment horizontal="center"/>
    </xf>
    <xf numFmtId="2" fontId="22" fillId="3" borderId="5" xfId="0" applyNumberFormat="1" applyFont="1" applyFill="1" applyBorder="1" applyAlignment="1">
      <alignment horizontal="center"/>
    </xf>
    <xf numFmtId="2" fontId="22" fillId="3" borderId="23" xfId="0" applyNumberFormat="1" applyFont="1" applyFill="1" applyBorder="1" applyAlignment="1">
      <alignment horizontal="center"/>
    </xf>
    <xf numFmtId="2" fontId="8" fillId="0" borderId="5" xfId="0" applyNumberFormat="1" applyFont="1" applyBorder="1" applyAlignment="1">
      <alignment horizontal="left" vertical="center" wrapText="1" indent="3"/>
    </xf>
    <xf numFmtId="2" fontId="8" fillId="0" borderId="6" xfId="0" applyNumberFormat="1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left" vertical="center" wrapText="1" indent="2"/>
    </xf>
    <xf numFmtId="2" fontId="8" fillId="0" borderId="6" xfId="3" applyNumberFormat="1" applyFont="1" applyBorder="1" applyAlignment="1">
      <alignment horizontal="center"/>
    </xf>
    <xf numFmtId="2" fontId="22" fillId="3" borderId="25" xfId="8" applyNumberFormat="1" applyFont="1" applyFill="1" applyBorder="1" applyAlignment="1">
      <alignment horizontal="center"/>
    </xf>
    <xf numFmtId="2" fontId="22" fillId="3" borderId="27" xfId="8" applyNumberFormat="1" applyFont="1" applyFill="1" applyBorder="1" applyAlignment="1">
      <alignment horizontal="center"/>
    </xf>
    <xf numFmtId="2" fontId="22" fillId="3" borderId="28" xfId="8" applyNumberFormat="1" applyFont="1" applyFill="1" applyBorder="1" applyAlignment="1">
      <alignment horizontal="center"/>
    </xf>
    <xf numFmtId="2" fontId="28" fillId="6" borderId="0" xfId="0" applyNumberFormat="1" applyFont="1" applyFill="1"/>
    <xf numFmtId="2" fontId="21" fillId="0" borderId="0" xfId="0" applyNumberFormat="1" applyFont="1"/>
    <xf numFmtId="1" fontId="8" fillId="0" borderId="1" xfId="3" applyNumberFormat="1" applyFont="1" applyBorder="1" applyAlignment="1">
      <alignment horizontal="center"/>
    </xf>
    <xf numFmtId="0" fontId="7" fillId="0" borderId="8" xfId="6" applyFont="1" applyBorder="1"/>
    <xf numFmtId="0" fontId="7" fillId="0" borderId="0" xfId="6" applyFont="1" applyAlignment="1">
      <alignment horizontal="center"/>
    </xf>
    <xf numFmtId="0" fontId="9" fillId="0" borderId="0" xfId="6" applyFont="1" applyAlignment="1">
      <alignment horizontal="center"/>
    </xf>
    <xf numFmtId="0" fontId="12" fillId="0" borderId="0" xfId="3" applyFont="1" applyAlignment="1">
      <alignment horizontal="center" wrapText="1"/>
    </xf>
    <xf numFmtId="0" fontId="2" fillId="0" borderId="0" xfId="3" applyFont="1" applyAlignment="1">
      <alignment horizontal="center"/>
    </xf>
    <xf numFmtId="0" fontId="12" fillId="0" borderId="0" xfId="3" applyFont="1" applyAlignment="1">
      <alignment horizontal="center"/>
    </xf>
    <xf numFmtId="0" fontId="3" fillId="0" borderId="8" xfId="3" applyFont="1" applyBorder="1" applyAlignment="1">
      <alignment horizontal="left" vertical="center" wrapText="1"/>
    </xf>
    <xf numFmtId="2" fontId="22" fillId="3" borderId="12" xfId="0" applyNumberFormat="1" applyFont="1" applyFill="1" applyBorder="1" applyAlignment="1">
      <alignment horizontal="center" vertical="center"/>
    </xf>
    <xf numFmtId="2" fontId="22" fillId="3" borderId="13" xfId="0" applyNumberFormat="1" applyFont="1" applyFill="1" applyBorder="1" applyAlignment="1">
      <alignment horizontal="center" vertical="center"/>
    </xf>
    <xf numFmtId="2" fontId="22" fillId="3" borderId="14" xfId="0" applyNumberFormat="1" applyFont="1" applyFill="1" applyBorder="1" applyAlignment="1">
      <alignment horizontal="center" vertical="center"/>
    </xf>
    <xf numFmtId="2" fontId="22" fillId="0" borderId="12" xfId="0" applyNumberFormat="1" applyFont="1" applyBorder="1" applyAlignment="1">
      <alignment horizontal="center" vertical="center"/>
    </xf>
    <xf numFmtId="2" fontId="22" fillId="0" borderId="13" xfId="0" applyNumberFormat="1" applyFont="1" applyBorder="1" applyAlignment="1">
      <alignment horizontal="center" vertical="center"/>
    </xf>
    <xf numFmtId="2" fontId="22" fillId="0" borderId="14" xfId="0" applyNumberFormat="1" applyFont="1" applyBorder="1" applyAlignment="1">
      <alignment horizontal="center" vertical="center"/>
    </xf>
    <xf numFmtId="2" fontId="23" fillId="0" borderId="12" xfId="0" applyNumberFormat="1" applyFont="1" applyBorder="1" applyAlignment="1">
      <alignment horizontal="center"/>
    </xf>
    <xf numFmtId="2" fontId="23" fillId="0" borderId="13" xfId="0" applyNumberFormat="1" applyFont="1" applyBorder="1" applyAlignment="1">
      <alignment horizontal="center"/>
    </xf>
    <xf numFmtId="2" fontId="23" fillId="0" borderId="14" xfId="0" applyNumberFormat="1" applyFont="1" applyBorder="1" applyAlignment="1">
      <alignment horizontal="center"/>
    </xf>
    <xf numFmtId="2" fontId="22" fillId="4" borderId="12" xfId="0" applyNumberFormat="1" applyFont="1" applyFill="1" applyBorder="1" applyAlignment="1">
      <alignment horizontal="center" vertical="center" wrapText="1"/>
    </xf>
    <xf numFmtId="2" fontId="22" fillId="4" borderId="13" xfId="0" applyNumberFormat="1" applyFont="1" applyFill="1" applyBorder="1" applyAlignment="1">
      <alignment horizontal="center" vertical="center" wrapText="1"/>
    </xf>
    <xf numFmtId="2" fontId="13" fillId="0" borderId="8" xfId="3" applyNumberFormat="1" applyFont="1" applyBorder="1" applyAlignment="1">
      <alignment horizontal="left" vertical="center" wrapText="1"/>
    </xf>
    <xf numFmtId="2" fontId="8" fillId="0" borderId="9" xfId="3" applyNumberFormat="1" applyFont="1" applyBorder="1" applyAlignment="1">
      <alignment horizontal="center" vertical="center" wrapText="1"/>
    </xf>
    <xf numFmtId="2" fontId="8" fillId="0" borderId="10" xfId="3" applyNumberFormat="1" applyFont="1" applyBorder="1" applyAlignment="1">
      <alignment horizontal="center" vertical="center" wrapText="1"/>
    </xf>
    <xf numFmtId="2" fontId="8" fillId="0" borderId="11" xfId="3" applyNumberFormat="1" applyFont="1" applyBorder="1" applyAlignment="1">
      <alignment horizontal="center" vertical="center" wrapText="1"/>
    </xf>
    <xf numFmtId="2" fontId="23" fillId="0" borderId="11" xfId="0" applyNumberFormat="1" applyFont="1" applyFill="1" applyBorder="1" applyAlignment="1">
      <alignment horizontal="center" vertical="center"/>
    </xf>
    <xf numFmtId="2" fontId="23" fillId="3" borderId="11" xfId="0" applyNumberFormat="1" applyFont="1" applyFill="1" applyBorder="1" applyAlignment="1">
      <alignment horizontal="center" vertical="center"/>
    </xf>
    <xf numFmtId="0" fontId="8" fillId="0" borderId="1" xfId="3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22" fillId="4" borderId="12" xfId="0" applyFont="1" applyFill="1" applyBorder="1" applyAlignment="1">
      <alignment horizontal="center" wrapText="1"/>
    </xf>
    <xf numFmtId="0" fontId="22" fillId="4" borderId="13" xfId="0" applyFont="1" applyFill="1" applyBorder="1" applyAlignment="1">
      <alignment horizontal="center" wrapText="1"/>
    </xf>
    <xf numFmtId="0" fontId="22" fillId="4" borderId="14" xfId="0" applyFont="1" applyFill="1" applyBorder="1" applyAlignment="1">
      <alignment horizontal="center" wrapText="1"/>
    </xf>
    <xf numFmtId="0" fontId="23" fillId="0" borderId="12" xfId="0" applyFont="1" applyFill="1" applyBorder="1" applyAlignment="1">
      <alignment horizontal="center" wrapText="1"/>
    </xf>
    <xf numFmtId="0" fontId="23" fillId="0" borderId="13" xfId="0" applyFont="1" applyFill="1" applyBorder="1" applyAlignment="1">
      <alignment horizontal="center" wrapText="1"/>
    </xf>
    <xf numFmtId="0" fontId="23" fillId="0" borderId="14" xfId="0" applyFont="1" applyFill="1" applyBorder="1" applyAlignment="1">
      <alignment horizontal="center" wrapText="1"/>
    </xf>
    <xf numFmtId="0" fontId="7" fillId="0" borderId="8" xfId="6" applyFont="1" applyBorder="1" applyAlignment="1">
      <alignment horizontal="center"/>
    </xf>
    <xf numFmtId="2" fontId="22" fillId="5" borderId="26" xfId="8" applyNumberFormat="1" applyFont="1" applyFill="1" applyBorder="1" applyAlignment="1">
      <alignment horizontal="center"/>
    </xf>
    <xf numFmtId="2" fontId="22" fillId="5" borderId="7" xfId="8" applyNumberFormat="1" applyFont="1" applyFill="1" applyBorder="1" applyAlignment="1">
      <alignment horizontal="center"/>
    </xf>
    <xf numFmtId="2" fontId="8" fillId="5" borderId="24" xfId="8" applyNumberFormat="1" applyFont="1" applyFill="1" applyBorder="1" applyAlignment="1">
      <alignment horizontal="center"/>
    </xf>
    <xf numFmtId="2" fontId="8" fillId="5" borderId="5" xfId="8" applyNumberFormat="1" applyFont="1" applyFill="1" applyBorder="1" applyAlignment="1">
      <alignment horizontal="center"/>
    </xf>
    <xf numFmtId="2" fontId="22" fillId="4" borderId="14" xfId="0" applyNumberFormat="1" applyFont="1" applyFill="1" applyBorder="1" applyAlignment="1">
      <alignment horizontal="center" vertical="center" wrapText="1"/>
    </xf>
  </cellXfs>
  <cellStyles count="78">
    <cellStyle name="_прил 23-27 ЧЭ ХВС" xfId="21"/>
    <cellStyle name="AFE" xfId="22"/>
    <cellStyle name="Alilciue [0]_AAA" xfId="23"/>
    <cellStyle name="Alilciue_AAA" xfId="24"/>
    <cellStyle name="Äĺíĺćíűé_AN" xfId="25"/>
    <cellStyle name="Alilciue_IKGPR" xfId="26"/>
    <cellStyle name="Äĺíĺćíűé_KOTELPR" xfId="27"/>
    <cellStyle name="Alilciue_RAZRAD" xfId="28"/>
    <cellStyle name="Äĺíĺćíűé_REG" xfId="29"/>
    <cellStyle name="Iau?iue_AAA" xfId="30"/>
    <cellStyle name="Îáű÷íűé_1 číä óä10" xfId="31"/>
    <cellStyle name="Nun??c [0]_AAA" xfId="32"/>
    <cellStyle name="Nun??c_AAA" xfId="33"/>
    <cellStyle name="Ňűń˙÷č [0]_1 číä óä10" xfId="34"/>
    <cellStyle name="Ňűń˙÷č_1 číä óä10" xfId="35"/>
    <cellStyle name="Ôčíŕíńîâűé [0]_ATPCD30" xfId="36"/>
    <cellStyle name="Ôčíŕíńîâűé_ATPCD30" xfId="37"/>
    <cellStyle name="Гиперссылка 2" xfId="38"/>
    <cellStyle name="Гиперссылка 3" xfId="39"/>
    <cellStyle name="Денежный [0Э_11DXATP" xfId="40"/>
    <cellStyle name="ЗаголовокСтолбца" xfId="41"/>
    <cellStyle name="Обычный" xfId="0" builtinId="0"/>
    <cellStyle name="Обычный 10" xfId="42"/>
    <cellStyle name="Обычный 11" xfId="16"/>
    <cellStyle name="Обычный 11 2" xfId="43"/>
    <cellStyle name="Обычный 12" xfId="44"/>
    <cellStyle name="Обычный 12 2" xfId="45"/>
    <cellStyle name="Обычный 12 2 2" xfId="46"/>
    <cellStyle name="Обычный 13" xfId="47"/>
    <cellStyle name="Обычный 2" xfId="1"/>
    <cellStyle name="Обычный 2 2" xfId="2"/>
    <cellStyle name="Обычный 2 2 2" xfId="20"/>
    <cellStyle name="Обычный 2 3" xfId="48"/>
    <cellStyle name="Обычный 2 3 2" xfId="49"/>
    <cellStyle name="Обычный 2 4" xfId="17"/>
    <cellStyle name="Обычный 2 5" xfId="50"/>
    <cellStyle name="Обычный 2_ООО Тепловая компания (печора)" xfId="3"/>
    <cellStyle name="Обычный 3" xfId="4"/>
    <cellStyle name="Обычный 3 2" xfId="51"/>
    <cellStyle name="Обычный 3 2 3" xfId="52"/>
    <cellStyle name="Обычный 3 3" xfId="53"/>
    <cellStyle name="Обычный 32" xfId="54"/>
    <cellStyle name="Обычный 4" xfId="15"/>
    <cellStyle name="Обычный 4 2" xfId="55"/>
    <cellStyle name="Обычный 4 3" xfId="56"/>
    <cellStyle name="Обычный 4 5" xfId="57"/>
    <cellStyle name="Обычный 5" xfId="5"/>
    <cellStyle name="Обычный 5 2" xfId="58"/>
    <cellStyle name="Обычный 5 2 2" xfId="59"/>
    <cellStyle name="Обычный 5 3" xfId="60"/>
    <cellStyle name="Обычный 5 3 2" xfId="61"/>
    <cellStyle name="Обычный 5 4" xfId="62"/>
    <cellStyle name="Обычный 6" xfId="63"/>
    <cellStyle name="Обычный 6 2" xfId="64"/>
    <cellStyle name="Обычный 7" xfId="65"/>
    <cellStyle name="Обычный 7 2" xfId="66"/>
    <cellStyle name="Обычный 8" xfId="67"/>
    <cellStyle name="Обычный 9" xfId="68"/>
    <cellStyle name="Обычный 9 2" xfId="69"/>
    <cellStyle name="Обычный_PP_PitWater" xfId="6"/>
    <cellStyle name="Процентный 2" xfId="12"/>
    <cellStyle name="Процентный 3" xfId="70"/>
    <cellStyle name="Процентный 4" xfId="71"/>
    <cellStyle name="Процентный 5" xfId="72"/>
    <cellStyle name="Процентный 6" xfId="73"/>
    <cellStyle name="Процентный 7" xfId="74"/>
    <cellStyle name="Стиль 1" xfId="7"/>
    <cellStyle name="Стиль 1 2" xfId="75"/>
    <cellStyle name="Тысячи [0]_1 инд уд10" xfId="76"/>
    <cellStyle name="Тысячи_1 инд уд10" xfId="77"/>
    <cellStyle name="Финансовый" xfId="8" builtinId="3"/>
    <cellStyle name="Финансовый 2" xfId="9"/>
    <cellStyle name="Финансовый 2 2" xfId="19"/>
    <cellStyle name="Финансовый 2 4" xfId="18"/>
    <cellStyle name="Финансовый 3" xfId="10"/>
    <cellStyle name="Финансовый 4" xfId="11"/>
    <cellStyle name="Финансовый 5" xfId="13"/>
    <cellStyle name="Финансовый 6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46;&#1050;&#1061;\&#1050;&#1054;&#1052;&#1052;&#1059;&#1053;&#1040;&#1051;&#1068;&#1053;&#1067;&#1045;%20&#1059;&#1057;&#1051;&#1059;&#1043;&#1048;%20&#1085;&#1072;%202024%20&#1075;&#1086;&#1076;\&#1055;&#1055;%20&#1042;&#1057;%20&#1042;&#1054;%202019-2024\&#1055;&#1055;%20&#1092;&#1072;&#1082;&#1090;%202023\&#1086;&#1090;%20&#1056;&#1054;\&#1040;&#1081;&#1089;&#1073;&#1077;&#1088;&#1075;\&#1044;&#1086;&#1082;&#1091;&#1084;&#1077;&#1085;&#1090;&#1099;%20&#1074;%20&#1087;&#1088;&#1086;&#1094;&#1077;&#1089;&#1089;&#1077;%20&#1088;&#1072;&#1073;&#1086;&#1090;&#1099;\&#1055;&#1058;&#1054;%20&#1059;&#1101;&#1083;&#1077;&#1085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ктроэнергия"/>
      <sheetName val="Теплоэнергия"/>
      <sheetName val="ГВС"/>
      <sheetName val="Вода_подвоз"/>
      <sheetName val="ТКО"/>
      <sheetName val="Уголь"/>
      <sheetName val="Расчет выработки ДЭС"/>
      <sheetName val="Баня"/>
      <sheetName val="Лист1"/>
    </sheetNames>
    <sheetDataSet>
      <sheetData sheetId="0" refreshError="1"/>
      <sheetData sheetId="1" refreshError="1"/>
      <sheetData sheetId="2" refreshError="1"/>
      <sheetData sheetId="3" refreshError="1">
        <row r="16">
          <cell r="W16">
            <v>9038.9330000000009</v>
          </cell>
          <cell r="X16">
            <v>8543.4420000000027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C21"/>
  <sheetViews>
    <sheetView zoomScaleNormal="100" workbookViewId="0">
      <selection activeCell="B12" sqref="B12"/>
    </sheetView>
  </sheetViews>
  <sheetFormatPr defaultRowHeight="15.75" x14ac:dyDescent="0.25"/>
  <cols>
    <col min="1" max="1" width="51.28515625" style="6" customWidth="1"/>
    <col min="2" max="2" width="61.85546875" style="6" customWidth="1"/>
    <col min="3" max="3" width="7" style="6" customWidth="1"/>
    <col min="4" max="4" width="6.7109375" style="6" customWidth="1"/>
    <col min="5" max="16384" width="9.140625" style="6"/>
  </cols>
  <sheetData>
    <row r="1" spans="1:3" s="3" customFormat="1" ht="18.75" x14ac:dyDescent="0.3">
      <c r="A1" s="102" t="s">
        <v>22</v>
      </c>
      <c r="B1" s="102"/>
    </row>
    <row r="2" spans="1:3" s="3" customFormat="1" ht="18" customHeight="1" x14ac:dyDescent="0.3">
      <c r="A2" s="103" t="s">
        <v>69</v>
      </c>
      <c r="B2" s="103"/>
    </row>
    <row r="3" spans="1:3" s="3" customFormat="1" ht="18.75" x14ac:dyDescent="0.3">
      <c r="A3" s="104"/>
      <c r="B3" s="105"/>
    </row>
    <row r="4" spans="1:3" s="3" customFormat="1" ht="18.75" x14ac:dyDescent="0.3">
      <c r="A4" s="106" t="s">
        <v>11</v>
      </c>
      <c r="B4" s="106"/>
    </row>
    <row r="5" spans="1:3" ht="17.25" customHeight="1" x14ac:dyDescent="0.25">
      <c r="A5" s="4" t="s">
        <v>12</v>
      </c>
      <c r="B5" s="5" t="s">
        <v>75</v>
      </c>
    </row>
    <row r="6" spans="1:3" ht="35.25" customHeight="1" x14ac:dyDescent="0.25">
      <c r="A6" s="4" t="s">
        <v>13</v>
      </c>
      <c r="B6" s="2" t="s">
        <v>67</v>
      </c>
    </row>
    <row r="7" spans="1:3" ht="36" customHeight="1" x14ac:dyDescent="0.25">
      <c r="A7" s="4" t="s">
        <v>14</v>
      </c>
      <c r="B7" s="2" t="s">
        <v>15</v>
      </c>
    </row>
    <row r="8" spans="1:3" ht="33.75" customHeight="1" x14ac:dyDescent="0.25">
      <c r="A8" s="4" t="s">
        <v>16</v>
      </c>
      <c r="B8" s="2" t="s">
        <v>17</v>
      </c>
    </row>
    <row r="9" spans="1:3" s="9" customFormat="1" x14ac:dyDescent="0.25">
      <c r="A9" s="7"/>
      <c r="B9" s="8"/>
    </row>
    <row r="12" spans="1:3" x14ac:dyDescent="0.25">
      <c r="A12" s="100" t="s">
        <v>76</v>
      </c>
      <c r="B12" s="133" t="s">
        <v>77</v>
      </c>
    </row>
    <row r="13" spans="1:3" x14ac:dyDescent="0.25">
      <c r="A13" s="101" t="s">
        <v>73</v>
      </c>
      <c r="B13" s="101" t="s">
        <v>74</v>
      </c>
    </row>
    <row r="16" spans="1:3" x14ac:dyDescent="0.25">
      <c r="C16" s="10"/>
    </row>
    <row r="18" spans="1:3" x14ac:dyDescent="0.25">
      <c r="C18" s="11"/>
    </row>
    <row r="21" spans="1:3" s="9" customFormat="1" x14ac:dyDescent="0.25">
      <c r="A21" s="6"/>
      <c r="B21" s="6"/>
      <c r="C21" s="6"/>
    </row>
  </sheetData>
  <mergeCells count="4">
    <mergeCell ref="A1:B1"/>
    <mergeCell ref="A2:B2"/>
    <mergeCell ref="A3:B3"/>
    <mergeCell ref="A4:B4"/>
  </mergeCells>
  <printOptions horizontalCentered="1"/>
  <pageMargins left="1.1811023622047245" right="0.39370078740157483" top="0.39370078740157483" bottom="0.3937007874015748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W35"/>
  <sheetViews>
    <sheetView zoomScale="90" zoomScaleNormal="90" workbookViewId="0">
      <pane xSplit="2" ySplit="6" topLeftCell="C7" activePane="bottomRight" state="frozen"/>
      <selection activeCell="G33" sqref="G33"/>
      <selection pane="topRight" activeCell="G33" sqref="G33"/>
      <selection pane="bottomLeft" activeCell="G33" sqref="G33"/>
      <selection pane="bottomRight" activeCell="J38" sqref="I38:J39"/>
    </sheetView>
  </sheetViews>
  <sheetFormatPr defaultColWidth="8.85546875" defaultRowHeight="15" x14ac:dyDescent="0.25"/>
  <cols>
    <col min="1" max="1" width="5.28515625" style="28" customWidth="1"/>
    <col min="2" max="2" width="37.5703125" style="28" customWidth="1"/>
    <col min="3" max="3" width="10.28515625" style="28" customWidth="1"/>
    <col min="4" max="23" width="12.42578125" style="28" customWidth="1"/>
    <col min="24" max="16384" width="8.85546875" style="28"/>
  </cols>
  <sheetData>
    <row r="1" spans="1:23" x14ac:dyDescent="0.25">
      <c r="A1" s="118" t="s">
        <v>23</v>
      </c>
      <c r="B1" s="118"/>
      <c r="C1" s="118"/>
      <c r="D1" s="27"/>
      <c r="E1" s="27"/>
      <c r="F1" s="27"/>
      <c r="G1" s="27"/>
    </row>
    <row r="2" spans="1:23" s="29" customFormat="1" ht="12.75" x14ac:dyDescent="0.2">
      <c r="A2" s="119" t="s">
        <v>24</v>
      </c>
      <c r="B2" s="119" t="s">
        <v>25</v>
      </c>
      <c r="C2" s="119" t="s">
        <v>3</v>
      </c>
      <c r="D2" s="110" t="s">
        <v>25</v>
      </c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2"/>
    </row>
    <row r="3" spans="1:23" s="29" customFormat="1" ht="12.75" x14ac:dyDescent="0.2">
      <c r="A3" s="120"/>
      <c r="B3" s="120"/>
      <c r="C3" s="120"/>
      <c r="D3" s="122" t="s">
        <v>60</v>
      </c>
      <c r="E3" s="122"/>
      <c r="F3" s="122"/>
      <c r="G3" s="122"/>
      <c r="H3" s="122" t="s">
        <v>61</v>
      </c>
      <c r="I3" s="122"/>
      <c r="J3" s="122"/>
      <c r="K3" s="122"/>
      <c r="L3" s="123" t="s">
        <v>62</v>
      </c>
      <c r="M3" s="123"/>
      <c r="N3" s="123"/>
      <c r="O3" s="123"/>
      <c r="P3" s="123" t="s">
        <v>63</v>
      </c>
      <c r="Q3" s="123"/>
      <c r="R3" s="123"/>
      <c r="S3" s="123"/>
      <c r="T3" s="113" t="s">
        <v>70</v>
      </c>
      <c r="U3" s="114"/>
      <c r="V3" s="114"/>
      <c r="W3" s="115"/>
    </row>
    <row r="4" spans="1:23" s="29" customFormat="1" ht="12.75" x14ac:dyDescent="0.2">
      <c r="A4" s="120"/>
      <c r="B4" s="120"/>
      <c r="C4" s="120"/>
      <c r="D4" s="116" t="s">
        <v>71</v>
      </c>
      <c r="E4" s="117"/>
      <c r="F4" s="117"/>
      <c r="G4" s="138"/>
      <c r="H4" s="116" t="s">
        <v>71</v>
      </c>
      <c r="I4" s="117"/>
      <c r="J4" s="117"/>
      <c r="K4" s="138"/>
      <c r="L4" s="116" t="s">
        <v>71</v>
      </c>
      <c r="M4" s="117"/>
      <c r="N4" s="117"/>
      <c r="O4" s="138"/>
      <c r="P4" s="116" t="s">
        <v>71</v>
      </c>
      <c r="Q4" s="117"/>
      <c r="R4" s="117"/>
      <c r="S4" s="138"/>
      <c r="T4" s="116" t="s">
        <v>71</v>
      </c>
      <c r="U4" s="117"/>
      <c r="V4" s="117"/>
      <c r="W4" s="138"/>
    </row>
    <row r="5" spans="1:23" s="29" customFormat="1" ht="12.75" x14ac:dyDescent="0.2">
      <c r="A5" s="120"/>
      <c r="B5" s="120"/>
      <c r="C5" s="120"/>
      <c r="D5" s="30" t="s">
        <v>26</v>
      </c>
      <c r="E5" s="107" t="s">
        <v>68</v>
      </c>
      <c r="F5" s="108"/>
      <c r="G5" s="109"/>
      <c r="H5" s="30" t="s">
        <v>26</v>
      </c>
      <c r="I5" s="107" t="s">
        <v>27</v>
      </c>
      <c r="J5" s="108"/>
      <c r="K5" s="109"/>
      <c r="L5" s="30" t="s">
        <v>26</v>
      </c>
      <c r="M5" s="107" t="s">
        <v>27</v>
      </c>
      <c r="N5" s="108"/>
      <c r="O5" s="109"/>
      <c r="P5" s="30" t="s">
        <v>26</v>
      </c>
      <c r="Q5" s="107" t="s">
        <v>27</v>
      </c>
      <c r="R5" s="108"/>
      <c r="S5" s="109"/>
      <c r="T5" s="30" t="s">
        <v>26</v>
      </c>
      <c r="U5" s="107" t="s">
        <v>27</v>
      </c>
      <c r="V5" s="108"/>
      <c r="W5" s="109"/>
    </row>
    <row r="6" spans="1:23" s="32" customFormat="1" ht="18.75" customHeight="1" x14ac:dyDescent="0.2">
      <c r="A6" s="121"/>
      <c r="B6" s="121"/>
      <c r="C6" s="121"/>
      <c r="D6" s="31" t="s">
        <v>28</v>
      </c>
      <c r="E6" s="31" t="s">
        <v>29</v>
      </c>
      <c r="F6" s="31" t="s">
        <v>30</v>
      </c>
      <c r="G6" s="31" t="s">
        <v>28</v>
      </c>
      <c r="H6" s="31" t="s">
        <v>28</v>
      </c>
      <c r="I6" s="31" t="s">
        <v>29</v>
      </c>
      <c r="J6" s="31" t="s">
        <v>30</v>
      </c>
      <c r="K6" s="31" t="s">
        <v>28</v>
      </c>
      <c r="L6" s="31" t="s">
        <v>28</v>
      </c>
      <c r="M6" s="31" t="s">
        <v>29</v>
      </c>
      <c r="N6" s="31" t="s">
        <v>30</v>
      </c>
      <c r="O6" s="31" t="s">
        <v>28</v>
      </c>
      <c r="P6" s="31" t="s">
        <v>28</v>
      </c>
      <c r="Q6" s="31" t="s">
        <v>29</v>
      </c>
      <c r="R6" s="31" t="s">
        <v>30</v>
      </c>
      <c r="S6" s="31" t="s">
        <v>28</v>
      </c>
      <c r="T6" s="31" t="s">
        <v>28</v>
      </c>
      <c r="U6" s="31" t="s">
        <v>29</v>
      </c>
      <c r="V6" s="31" t="s">
        <v>30</v>
      </c>
      <c r="W6" s="31" t="s">
        <v>28</v>
      </c>
    </row>
    <row r="7" spans="1:23" s="29" customFormat="1" ht="12.75" x14ac:dyDescent="0.2">
      <c r="A7" s="99">
        <v>1</v>
      </c>
      <c r="B7" s="99">
        <f>A7+1</f>
        <v>2</v>
      </c>
      <c r="C7" s="99">
        <f t="shared" ref="C7" si="0">B7+1</f>
        <v>3</v>
      </c>
      <c r="D7" s="99">
        <f t="shared" ref="D7" si="1">C7+1</f>
        <v>4</v>
      </c>
      <c r="E7" s="99">
        <f t="shared" ref="E7" si="2">D7+1</f>
        <v>5</v>
      </c>
      <c r="F7" s="99">
        <f t="shared" ref="F7" si="3">E7+1</f>
        <v>6</v>
      </c>
      <c r="G7" s="99">
        <f t="shared" ref="G7" si="4">F7+1</f>
        <v>7</v>
      </c>
      <c r="H7" s="99">
        <f t="shared" ref="H7" si="5">G7+1</f>
        <v>8</v>
      </c>
      <c r="I7" s="99">
        <f t="shared" ref="I7" si="6">H7+1</f>
        <v>9</v>
      </c>
      <c r="J7" s="99">
        <f t="shared" ref="J7" si="7">I7+1</f>
        <v>10</v>
      </c>
      <c r="K7" s="99">
        <f t="shared" ref="K7" si="8">J7+1</f>
        <v>11</v>
      </c>
      <c r="L7" s="99">
        <f t="shared" ref="L7" si="9">K7+1</f>
        <v>12</v>
      </c>
      <c r="M7" s="99">
        <f t="shared" ref="M7" si="10">L7+1</f>
        <v>13</v>
      </c>
      <c r="N7" s="99">
        <f t="shared" ref="N7" si="11">M7+1</f>
        <v>14</v>
      </c>
      <c r="O7" s="99">
        <f t="shared" ref="O7" si="12">N7+1</f>
        <v>15</v>
      </c>
      <c r="P7" s="99">
        <f t="shared" ref="P7" si="13">O7+1</f>
        <v>16</v>
      </c>
      <c r="Q7" s="99">
        <f t="shared" ref="Q7" si="14">P7+1</f>
        <v>17</v>
      </c>
      <c r="R7" s="99">
        <f t="shared" ref="R7" si="15">Q7+1</f>
        <v>18</v>
      </c>
      <c r="S7" s="99">
        <f t="shared" ref="S7" si="16">R7+1</f>
        <v>19</v>
      </c>
      <c r="T7" s="99">
        <f t="shared" ref="T7" si="17">S7+1</f>
        <v>20</v>
      </c>
      <c r="U7" s="99">
        <f t="shared" ref="U7" si="18">T7+1</f>
        <v>21</v>
      </c>
      <c r="V7" s="99">
        <f t="shared" ref="V7" si="19">U7+1</f>
        <v>22</v>
      </c>
      <c r="W7" s="99">
        <f t="shared" ref="W7" si="20">V7+1</f>
        <v>23</v>
      </c>
    </row>
    <row r="8" spans="1:23" s="29" customFormat="1" ht="12.75" x14ac:dyDescent="0.2">
      <c r="A8" s="33" t="s">
        <v>0</v>
      </c>
      <c r="B8" s="34" t="s">
        <v>31</v>
      </c>
      <c r="C8" s="33" t="s">
        <v>18</v>
      </c>
      <c r="D8" s="35">
        <v>46603.5</v>
      </c>
      <c r="E8" s="36">
        <f t="shared" ref="E8:R8" si="21">E9+E12</f>
        <v>25100.93</v>
      </c>
      <c r="F8" s="36">
        <f t="shared" si="21"/>
        <v>22323.447999999997</v>
      </c>
      <c r="G8" s="37">
        <f t="shared" si="21"/>
        <v>47424.377999999997</v>
      </c>
      <c r="H8" s="38">
        <v>6414.5529999999999</v>
      </c>
      <c r="I8" s="36">
        <f t="shared" si="21"/>
        <v>2614.3209999999999</v>
      </c>
      <c r="J8" s="36">
        <f t="shared" si="21"/>
        <v>3605.4740000000002</v>
      </c>
      <c r="K8" s="39">
        <f t="shared" si="21"/>
        <v>6219.7950000000001</v>
      </c>
      <c r="L8" s="36">
        <v>15492.382</v>
      </c>
      <c r="M8" s="36">
        <f t="shared" si="21"/>
        <v>9038.9330000000009</v>
      </c>
      <c r="N8" s="36">
        <f t="shared" si="21"/>
        <v>8543.4420000000027</v>
      </c>
      <c r="O8" s="37">
        <f t="shared" si="21"/>
        <v>17582.375000000004</v>
      </c>
      <c r="P8" s="38">
        <v>1895.0530000000001</v>
      </c>
      <c r="Q8" s="36">
        <f t="shared" si="21"/>
        <v>1006.47</v>
      </c>
      <c r="R8" s="36">
        <f t="shared" si="21"/>
        <v>1009.1999999999999</v>
      </c>
      <c r="S8" s="39">
        <f t="shared" ref="S8:V8" si="22">S9+S12</f>
        <v>2015.67</v>
      </c>
      <c r="T8" s="38">
        <v>1895.0530000000001</v>
      </c>
      <c r="U8" s="36">
        <f t="shared" si="22"/>
        <v>0</v>
      </c>
      <c r="V8" s="36">
        <f t="shared" si="22"/>
        <v>810.27421329639878</v>
      </c>
      <c r="W8" s="39">
        <f t="shared" ref="W8" si="23">W9+W12</f>
        <v>810.27421329639878</v>
      </c>
    </row>
    <row r="9" spans="1:23" s="29" customFormat="1" ht="12.75" x14ac:dyDescent="0.2">
      <c r="A9" s="40" t="s">
        <v>32</v>
      </c>
      <c r="B9" s="41" t="s">
        <v>33</v>
      </c>
      <c r="C9" s="40" t="s">
        <v>18</v>
      </c>
      <c r="D9" s="42">
        <v>0</v>
      </c>
      <c r="E9" s="43">
        <f t="shared" ref="E9:R9" si="24">E10+E11</f>
        <v>25100.93</v>
      </c>
      <c r="F9" s="43">
        <f t="shared" si="24"/>
        <v>22323.447999999997</v>
      </c>
      <c r="G9" s="44">
        <f t="shared" si="24"/>
        <v>47424.377999999997</v>
      </c>
      <c r="H9" s="45">
        <v>6414.5529999999999</v>
      </c>
      <c r="I9" s="43">
        <f t="shared" si="24"/>
        <v>2614.3209999999999</v>
      </c>
      <c r="J9" s="43">
        <f t="shared" si="24"/>
        <v>3605.4740000000002</v>
      </c>
      <c r="K9" s="46">
        <f t="shared" si="24"/>
        <v>6219.7950000000001</v>
      </c>
      <c r="L9" s="43">
        <v>15492.382</v>
      </c>
      <c r="M9" s="43">
        <f t="shared" ref="M9" si="25">M10+M11</f>
        <v>9038.9330000000009</v>
      </c>
      <c r="N9" s="43">
        <f t="shared" si="24"/>
        <v>8543.4420000000027</v>
      </c>
      <c r="O9" s="44">
        <f t="shared" si="24"/>
        <v>17582.375000000004</v>
      </c>
      <c r="P9" s="45">
        <v>1895.0530000000001</v>
      </c>
      <c r="Q9" s="43">
        <f t="shared" si="24"/>
        <v>1006.47</v>
      </c>
      <c r="R9" s="43">
        <f t="shared" si="24"/>
        <v>1009.1999999999999</v>
      </c>
      <c r="S9" s="46">
        <f t="shared" ref="S9" si="26">S10+S11</f>
        <v>2015.67</v>
      </c>
      <c r="T9" s="45">
        <v>1895.0530000000001</v>
      </c>
      <c r="U9" s="43">
        <f t="shared" ref="U9:W9" si="27">U10+U11</f>
        <v>0</v>
      </c>
      <c r="V9" s="43">
        <f t="shared" si="27"/>
        <v>810.27421329639878</v>
      </c>
      <c r="W9" s="46">
        <f t="shared" si="27"/>
        <v>810.27421329639878</v>
      </c>
    </row>
    <row r="10" spans="1:23" s="29" customFormat="1" ht="12.75" x14ac:dyDescent="0.2">
      <c r="A10" s="47"/>
      <c r="B10" s="48" t="s">
        <v>34</v>
      </c>
      <c r="C10" s="47" t="s">
        <v>18</v>
      </c>
      <c r="D10" s="42">
        <v>46603.5</v>
      </c>
      <c r="E10" s="49">
        <v>25100.93</v>
      </c>
      <c r="F10" s="50">
        <v>22323.447999999997</v>
      </c>
      <c r="G10" s="44">
        <f>E10+F10</f>
        <v>47424.377999999997</v>
      </c>
      <c r="H10" s="45">
        <v>6414.5529999999999</v>
      </c>
      <c r="I10" s="49">
        <v>2614.3209999999999</v>
      </c>
      <c r="J10" s="50">
        <v>3605.4740000000002</v>
      </c>
      <c r="K10" s="46">
        <f>I10+J10</f>
        <v>6219.7950000000001</v>
      </c>
      <c r="L10" s="43">
        <v>15492.382</v>
      </c>
      <c r="M10" s="49">
        <f>[1]Вода_подвоз!$W$16</f>
        <v>9038.9330000000009</v>
      </c>
      <c r="N10" s="50">
        <f>[1]Вода_подвоз!$X$16</f>
        <v>8543.4420000000027</v>
      </c>
      <c r="O10" s="44">
        <f>M10+N10</f>
        <v>17582.375000000004</v>
      </c>
      <c r="P10" s="45">
        <v>1895.0530000000001</v>
      </c>
      <c r="Q10" s="49">
        <v>1006.47</v>
      </c>
      <c r="R10" s="50">
        <v>1009.1999999999999</v>
      </c>
      <c r="S10" s="46">
        <f>Q10+R10</f>
        <v>2015.67</v>
      </c>
      <c r="T10" s="45">
        <v>1895.0530000000001</v>
      </c>
      <c r="U10" s="49">
        <v>0</v>
      </c>
      <c r="V10" s="50">
        <v>810.27421329639878</v>
      </c>
      <c r="W10" s="46">
        <f>U10+V10</f>
        <v>810.27421329639878</v>
      </c>
    </row>
    <row r="11" spans="1:23" s="29" customFormat="1" ht="12.75" x14ac:dyDescent="0.2">
      <c r="A11" s="47"/>
      <c r="B11" s="48" t="s">
        <v>35</v>
      </c>
      <c r="C11" s="47" t="s">
        <v>18</v>
      </c>
      <c r="D11" s="45"/>
      <c r="E11" s="51"/>
      <c r="F11" s="52"/>
      <c r="G11" s="44"/>
      <c r="H11" s="45"/>
      <c r="I11" s="51"/>
      <c r="J11" s="52"/>
      <c r="K11" s="46"/>
      <c r="L11" s="43"/>
      <c r="M11" s="51"/>
      <c r="N11" s="52"/>
      <c r="O11" s="44"/>
      <c r="P11" s="45"/>
      <c r="Q11" s="51"/>
      <c r="R11" s="52"/>
      <c r="S11" s="46"/>
      <c r="T11" s="45"/>
      <c r="U11" s="51"/>
      <c r="V11" s="52"/>
      <c r="W11" s="46"/>
    </row>
    <row r="12" spans="1:23" s="29" customFormat="1" ht="12.75" x14ac:dyDescent="0.2">
      <c r="A12" s="40" t="s">
        <v>36</v>
      </c>
      <c r="B12" s="41" t="s">
        <v>37</v>
      </c>
      <c r="C12" s="40" t="s">
        <v>18</v>
      </c>
      <c r="D12" s="45"/>
      <c r="E12" s="51"/>
      <c r="F12" s="52"/>
      <c r="G12" s="44"/>
      <c r="H12" s="45"/>
      <c r="I12" s="51"/>
      <c r="J12" s="52"/>
      <c r="K12" s="46"/>
      <c r="L12" s="43"/>
      <c r="M12" s="51"/>
      <c r="N12" s="52"/>
      <c r="O12" s="44"/>
      <c r="P12" s="45"/>
      <c r="Q12" s="51"/>
      <c r="R12" s="52"/>
      <c r="S12" s="46"/>
      <c r="T12" s="45"/>
      <c r="U12" s="51"/>
      <c r="V12" s="52"/>
      <c r="W12" s="46"/>
    </row>
    <row r="13" spans="1:23" s="29" customFormat="1" ht="12.75" x14ac:dyDescent="0.2">
      <c r="A13" s="40" t="s">
        <v>1</v>
      </c>
      <c r="B13" s="41" t="s">
        <v>38</v>
      </c>
      <c r="C13" s="40" t="s">
        <v>18</v>
      </c>
      <c r="D13" s="45"/>
      <c r="E13" s="51"/>
      <c r="F13" s="52"/>
      <c r="G13" s="46"/>
      <c r="H13" s="45"/>
      <c r="I13" s="51"/>
      <c r="J13" s="52"/>
      <c r="K13" s="46"/>
      <c r="L13" s="43"/>
      <c r="M13" s="51"/>
      <c r="N13" s="52"/>
      <c r="O13" s="46"/>
      <c r="P13" s="45"/>
      <c r="Q13" s="51"/>
      <c r="R13" s="52"/>
      <c r="S13" s="46"/>
      <c r="T13" s="45"/>
      <c r="U13" s="51"/>
      <c r="V13" s="52"/>
      <c r="W13" s="46"/>
    </row>
    <row r="14" spans="1:23" s="29" customFormat="1" ht="25.5" x14ac:dyDescent="0.2">
      <c r="A14" s="53" t="s">
        <v>19</v>
      </c>
      <c r="B14" s="54" t="s">
        <v>39</v>
      </c>
      <c r="C14" s="53" t="s">
        <v>18</v>
      </c>
      <c r="D14" s="55">
        <v>80.650000000000006</v>
      </c>
      <c r="E14" s="56">
        <f t="shared" ref="E14:R14" si="28">E15+E16+E17</f>
        <v>39.99</v>
      </c>
      <c r="F14" s="56">
        <f t="shared" si="28"/>
        <v>40.660000000000004</v>
      </c>
      <c r="G14" s="57">
        <f t="shared" si="28"/>
        <v>80.650000000000006</v>
      </c>
      <c r="H14" s="55">
        <v>115.31</v>
      </c>
      <c r="I14" s="56">
        <f t="shared" si="28"/>
        <v>149.29</v>
      </c>
      <c r="J14" s="56">
        <f t="shared" si="28"/>
        <v>13.52</v>
      </c>
      <c r="K14" s="57">
        <f t="shared" si="28"/>
        <v>162.81</v>
      </c>
      <c r="L14" s="56">
        <v>1044.2</v>
      </c>
      <c r="M14" s="56">
        <f t="shared" si="28"/>
        <v>564.49</v>
      </c>
      <c r="N14" s="56">
        <f t="shared" si="28"/>
        <v>564.9</v>
      </c>
      <c r="O14" s="57">
        <f t="shared" si="28"/>
        <v>1129.3899999999999</v>
      </c>
      <c r="P14" s="55">
        <v>82.72</v>
      </c>
      <c r="Q14" s="56">
        <f t="shared" si="28"/>
        <v>40.17</v>
      </c>
      <c r="R14" s="56">
        <f t="shared" si="28"/>
        <v>43.7</v>
      </c>
      <c r="S14" s="57">
        <f t="shared" ref="S14:V14" si="29">S15+S16+S17</f>
        <v>83.87</v>
      </c>
      <c r="T14" s="55">
        <v>82.72</v>
      </c>
      <c r="U14" s="56">
        <f t="shared" si="29"/>
        <v>0</v>
      </c>
      <c r="V14" s="56">
        <f t="shared" si="29"/>
        <v>119.35421329639867</v>
      </c>
      <c r="W14" s="57">
        <f t="shared" ref="W14" si="30">W15+W16+W17</f>
        <v>119.35421329639867</v>
      </c>
    </row>
    <row r="15" spans="1:23" s="29" customFormat="1" ht="12.75" x14ac:dyDescent="0.2">
      <c r="A15" s="40" t="s">
        <v>40</v>
      </c>
      <c r="B15" s="58" t="s">
        <v>41</v>
      </c>
      <c r="C15" s="40" t="s">
        <v>18</v>
      </c>
      <c r="D15" s="45"/>
      <c r="E15" s="51"/>
      <c r="F15" s="52"/>
      <c r="G15" s="46"/>
      <c r="H15" s="45"/>
      <c r="I15" s="51"/>
      <c r="J15" s="52"/>
      <c r="K15" s="46"/>
      <c r="L15" s="43"/>
      <c r="M15" s="51"/>
      <c r="N15" s="52"/>
      <c r="O15" s="46"/>
      <c r="P15" s="45"/>
      <c r="Q15" s="51"/>
      <c r="R15" s="52"/>
      <c r="S15" s="46"/>
      <c r="T15" s="45"/>
      <c r="U15" s="51"/>
      <c r="V15" s="52"/>
      <c r="W15" s="46"/>
    </row>
    <row r="16" spans="1:23" s="29" customFormat="1" ht="12.75" x14ac:dyDescent="0.2">
      <c r="A16" s="40" t="s">
        <v>42</v>
      </c>
      <c r="B16" s="58" t="s">
        <v>43</v>
      </c>
      <c r="C16" s="40" t="s">
        <v>18</v>
      </c>
      <c r="D16" s="45"/>
      <c r="E16" s="51"/>
      <c r="F16" s="52"/>
      <c r="G16" s="46"/>
      <c r="H16" s="45"/>
      <c r="I16" s="51"/>
      <c r="J16" s="52"/>
      <c r="K16" s="46"/>
      <c r="L16" s="43"/>
      <c r="M16" s="51"/>
      <c r="N16" s="52"/>
      <c r="O16" s="46"/>
      <c r="P16" s="45"/>
      <c r="Q16" s="51"/>
      <c r="R16" s="52"/>
      <c r="S16" s="46"/>
      <c r="T16" s="45"/>
      <c r="U16" s="51"/>
      <c r="V16" s="52"/>
      <c r="W16" s="46"/>
    </row>
    <row r="17" spans="1:23" s="29" customFormat="1" ht="12.75" x14ac:dyDescent="0.2">
      <c r="A17" s="40" t="s">
        <v>44</v>
      </c>
      <c r="B17" s="58" t="s">
        <v>45</v>
      </c>
      <c r="C17" s="40" t="s">
        <v>18</v>
      </c>
      <c r="D17" s="45">
        <v>80.650000000000006</v>
      </c>
      <c r="E17" s="49">
        <v>39.99</v>
      </c>
      <c r="F17" s="50">
        <v>40.660000000000004</v>
      </c>
      <c r="G17" s="44">
        <f>E17+F17</f>
        <v>80.650000000000006</v>
      </c>
      <c r="H17" s="45">
        <v>115.31</v>
      </c>
      <c r="I17" s="49">
        <v>149.29</v>
      </c>
      <c r="J17" s="50">
        <v>13.52</v>
      </c>
      <c r="K17" s="46">
        <f>I17+J17</f>
        <v>162.81</v>
      </c>
      <c r="L17" s="43">
        <v>1044.2</v>
      </c>
      <c r="M17" s="49">
        <v>564.49</v>
      </c>
      <c r="N17" s="50">
        <v>564.9</v>
      </c>
      <c r="O17" s="44">
        <f>M17+N17</f>
        <v>1129.3899999999999</v>
      </c>
      <c r="P17" s="45">
        <v>82.72</v>
      </c>
      <c r="Q17" s="49">
        <v>40.17</v>
      </c>
      <c r="R17" s="50">
        <v>43.7</v>
      </c>
      <c r="S17" s="46">
        <f>Q17+R17</f>
        <v>83.87</v>
      </c>
      <c r="T17" s="45">
        <v>82.72</v>
      </c>
      <c r="U17" s="49">
        <v>0</v>
      </c>
      <c r="V17" s="50">
        <v>119.35421329639867</v>
      </c>
      <c r="W17" s="46">
        <f>U17+V17</f>
        <v>119.35421329639867</v>
      </c>
    </row>
    <row r="18" spans="1:23" s="29" customFormat="1" ht="12.75" x14ac:dyDescent="0.2">
      <c r="A18" s="59" t="s">
        <v>20</v>
      </c>
      <c r="B18" s="60" t="s">
        <v>46</v>
      </c>
      <c r="C18" s="40" t="s">
        <v>18</v>
      </c>
      <c r="D18" s="61">
        <v>46522.85</v>
      </c>
      <c r="E18" s="62">
        <f>E8-E14</f>
        <v>25060.94</v>
      </c>
      <c r="F18" s="62">
        <f t="shared" ref="F18:S18" si="31">F8-F14</f>
        <v>22282.787999999997</v>
      </c>
      <c r="G18" s="63">
        <f t="shared" si="31"/>
        <v>47343.727999999996</v>
      </c>
      <c r="H18" s="61">
        <v>6299.2429999999995</v>
      </c>
      <c r="I18" s="62">
        <f t="shared" si="31"/>
        <v>2465.0309999999999</v>
      </c>
      <c r="J18" s="62">
        <f t="shared" si="31"/>
        <v>3591.9540000000002</v>
      </c>
      <c r="K18" s="63">
        <f t="shared" si="31"/>
        <v>6056.9849999999997</v>
      </c>
      <c r="L18" s="62">
        <v>14448.181999999999</v>
      </c>
      <c r="M18" s="62">
        <f t="shared" si="31"/>
        <v>8474.4430000000011</v>
      </c>
      <c r="N18" s="62">
        <f t="shared" si="31"/>
        <v>7978.5420000000031</v>
      </c>
      <c r="O18" s="63">
        <f t="shared" si="31"/>
        <v>16452.985000000004</v>
      </c>
      <c r="P18" s="61">
        <v>1812.3330000000001</v>
      </c>
      <c r="Q18" s="62">
        <f t="shared" si="31"/>
        <v>966.30000000000007</v>
      </c>
      <c r="R18" s="62">
        <f t="shared" si="31"/>
        <v>965.49999999999989</v>
      </c>
      <c r="S18" s="63">
        <f t="shared" si="31"/>
        <v>1931.8000000000002</v>
      </c>
      <c r="T18" s="61">
        <v>1812.3330000000001</v>
      </c>
      <c r="U18" s="62">
        <f t="shared" ref="U18:W18" si="32">U8-U14</f>
        <v>0</v>
      </c>
      <c r="V18" s="62">
        <f t="shared" si="32"/>
        <v>690.92000000000007</v>
      </c>
      <c r="W18" s="63">
        <f t="shared" si="32"/>
        <v>690.92000000000007</v>
      </c>
    </row>
    <row r="19" spans="1:23" s="70" customFormat="1" ht="12.75" x14ac:dyDescent="0.2">
      <c r="A19" s="64"/>
      <c r="B19" s="65" t="s">
        <v>47</v>
      </c>
      <c r="C19" s="66"/>
      <c r="D19" s="67">
        <v>46522.850000000006</v>
      </c>
      <c r="E19" s="68">
        <f t="shared" ref="E19:F19" si="33">E20+E27+E30</f>
        <v>25060.94</v>
      </c>
      <c r="F19" s="68">
        <f t="shared" si="33"/>
        <v>22282.788</v>
      </c>
      <c r="G19" s="69">
        <f>G20+G27+G30</f>
        <v>47343.728000000003</v>
      </c>
      <c r="H19" s="67">
        <v>6299.2430000000004</v>
      </c>
      <c r="I19" s="68">
        <f t="shared" ref="I19:J19" si="34">I20+I27+I30</f>
        <v>2465.0309999999999</v>
      </c>
      <c r="J19" s="68">
        <f t="shared" si="34"/>
        <v>3591.9539999999997</v>
      </c>
      <c r="K19" s="69">
        <f>K20+K27+K30</f>
        <v>6056.9849999999997</v>
      </c>
      <c r="L19" s="68">
        <v>14448.182000000001</v>
      </c>
      <c r="M19" s="68">
        <f t="shared" ref="M19:N19" si="35">M20+M27+M30</f>
        <v>8474.4429999999993</v>
      </c>
      <c r="N19" s="68">
        <f t="shared" si="35"/>
        <v>7978.5420000000004</v>
      </c>
      <c r="O19" s="69">
        <f>O20+O27+O30</f>
        <v>16452.985000000001</v>
      </c>
      <c r="P19" s="67">
        <v>1812.3330000000001</v>
      </c>
      <c r="Q19" s="68">
        <f t="shared" ref="Q19:R19" si="36">Q20+Q27+Q30</f>
        <v>966.3</v>
      </c>
      <c r="R19" s="68">
        <f t="shared" si="36"/>
        <v>965.49999999999989</v>
      </c>
      <c r="S19" s="69">
        <f>S20+S27+S30</f>
        <v>1931.7999999999997</v>
      </c>
      <c r="T19" s="67">
        <v>1812.3330000000001</v>
      </c>
      <c r="U19" s="68">
        <f t="shared" ref="U19:V19" si="37">U20+U27+U30</f>
        <v>0</v>
      </c>
      <c r="V19" s="68">
        <f t="shared" si="37"/>
        <v>690.92</v>
      </c>
      <c r="W19" s="69">
        <f>W20+W27+W30</f>
        <v>690.92</v>
      </c>
    </row>
    <row r="20" spans="1:23" s="29" customFormat="1" ht="12.75" x14ac:dyDescent="0.2">
      <c r="A20" s="59" t="s">
        <v>48</v>
      </c>
      <c r="B20" s="60" t="s">
        <v>49</v>
      </c>
      <c r="C20" s="40" t="s">
        <v>18</v>
      </c>
      <c r="D20" s="61">
        <v>8831.3829999999998</v>
      </c>
      <c r="E20" s="62">
        <f t="shared" ref="E20:R20" si="38">E21+E24</f>
        <v>4277.4399999999996</v>
      </c>
      <c r="F20" s="62">
        <f t="shared" si="38"/>
        <v>4174.7879999999996</v>
      </c>
      <c r="G20" s="63">
        <f t="shared" si="38"/>
        <v>8452.2279999999992</v>
      </c>
      <c r="H20" s="61">
        <v>1859.797</v>
      </c>
      <c r="I20" s="62">
        <f t="shared" si="38"/>
        <v>254.5</v>
      </c>
      <c r="J20" s="62">
        <f t="shared" si="38"/>
        <v>1419.7</v>
      </c>
      <c r="K20" s="63">
        <f t="shared" si="38"/>
        <v>1674.2</v>
      </c>
      <c r="L20" s="62">
        <v>2478.6669999999999</v>
      </c>
      <c r="M20" s="62">
        <f t="shared" si="38"/>
        <v>1578</v>
      </c>
      <c r="N20" s="62">
        <f t="shared" si="38"/>
        <v>1698</v>
      </c>
      <c r="O20" s="63">
        <f t="shared" si="38"/>
        <v>3276</v>
      </c>
      <c r="P20" s="61">
        <v>1429.202</v>
      </c>
      <c r="Q20" s="62">
        <f t="shared" si="38"/>
        <v>781</v>
      </c>
      <c r="R20" s="62">
        <f t="shared" si="38"/>
        <v>773.8</v>
      </c>
      <c r="S20" s="63">
        <f t="shared" ref="S20:V20" si="39">S21+S24</f>
        <v>1554.8</v>
      </c>
      <c r="T20" s="61">
        <v>1429.202</v>
      </c>
      <c r="U20" s="62">
        <f t="shared" si="39"/>
        <v>0</v>
      </c>
      <c r="V20" s="62">
        <f t="shared" si="39"/>
        <v>636.91999999999996</v>
      </c>
      <c r="W20" s="63">
        <f t="shared" ref="W20" si="40">W21+W24</f>
        <v>636.91999999999996</v>
      </c>
    </row>
    <row r="21" spans="1:23" s="29" customFormat="1" ht="12.75" x14ac:dyDescent="0.2">
      <c r="A21" s="71"/>
      <c r="B21" s="72" t="s">
        <v>50</v>
      </c>
      <c r="C21" s="40" t="s">
        <v>18</v>
      </c>
      <c r="D21" s="45">
        <v>0</v>
      </c>
      <c r="E21" s="43">
        <f t="shared" ref="E21:R21" si="41">E22+E23</f>
        <v>0</v>
      </c>
      <c r="F21" s="43">
        <f t="shared" si="41"/>
        <v>0</v>
      </c>
      <c r="G21" s="46">
        <f t="shared" si="41"/>
        <v>0</v>
      </c>
      <c r="H21" s="45">
        <v>0</v>
      </c>
      <c r="I21" s="43">
        <f t="shared" si="41"/>
        <v>0</v>
      </c>
      <c r="J21" s="43">
        <f t="shared" si="41"/>
        <v>0</v>
      </c>
      <c r="K21" s="46">
        <f t="shared" si="41"/>
        <v>0</v>
      </c>
      <c r="L21" s="43">
        <v>0</v>
      </c>
      <c r="M21" s="43">
        <f t="shared" si="41"/>
        <v>0</v>
      </c>
      <c r="N21" s="43">
        <f t="shared" si="41"/>
        <v>0</v>
      </c>
      <c r="O21" s="46">
        <f t="shared" si="41"/>
        <v>0</v>
      </c>
      <c r="P21" s="45">
        <v>0</v>
      </c>
      <c r="Q21" s="43">
        <f t="shared" si="41"/>
        <v>0</v>
      </c>
      <c r="R21" s="43">
        <f t="shared" si="41"/>
        <v>0</v>
      </c>
      <c r="S21" s="46">
        <f t="shared" ref="S21:V21" si="42">S22+S23</f>
        <v>0</v>
      </c>
      <c r="T21" s="45">
        <v>0</v>
      </c>
      <c r="U21" s="43">
        <f t="shared" si="42"/>
        <v>0</v>
      </c>
      <c r="V21" s="43">
        <f t="shared" si="42"/>
        <v>0</v>
      </c>
      <c r="W21" s="46">
        <f t="shared" ref="W21" si="43">W22+W23</f>
        <v>0</v>
      </c>
    </row>
    <row r="22" spans="1:23" s="29" customFormat="1" ht="12.75" x14ac:dyDescent="0.2">
      <c r="A22" s="71"/>
      <c r="B22" s="73" t="s">
        <v>51</v>
      </c>
      <c r="C22" s="40" t="s">
        <v>18</v>
      </c>
      <c r="D22" s="45"/>
      <c r="E22" s="51"/>
      <c r="F22" s="52"/>
      <c r="G22" s="46"/>
      <c r="H22" s="45"/>
      <c r="I22" s="51"/>
      <c r="J22" s="52"/>
      <c r="K22" s="46"/>
      <c r="L22" s="43"/>
      <c r="M22" s="51"/>
      <c r="N22" s="52"/>
      <c r="O22" s="46"/>
      <c r="P22" s="45"/>
      <c r="Q22" s="51"/>
      <c r="R22" s="52"/>
      <c r="S22" s="46"/>
      <c r="T22" s="45"/>
      <c r="U22" s="51"/>
      <c r="V22" s="52"/>
      <c r="W22" s="46"/>
    </row>
    <row r="23" spans="1:23" s="29" customFormat="1" ht="12.75" x14ac:dyDescent="0.2">
      <c r="A23" s="71"/>
      <c r="B23" s="73" t="s">
        <v>52</v>
      </c>
      <c r="C23" s="40" t="s">
        <v>18</v>
      </c>
      <c r="D23" s="45"/>
      <c r="E23" s="51"/>
      <c r="F23" s="52"/>
      <c r="G23" s="46"/>
      <c r="H23" s="45"/>
      <c r="I23" s="51"/>
      <c r="J23" s="52"/>
      <c r="K23" s="46"/>
      <c r="L23" s="43"/>
      <c r="M23" s="51"/>
      <c r="N23" s="52"/>
      <c r="O23" s="46"/>
      <c r="P23" s="45"/>
      <c r="Q23" s="51"/>
      <c r="R23" s="52"/>
      <c r="S23" s="46"/>
      <c r="T23" s="45"/>
      <c r="U23" s="51"/>
      <c r="V23" s="52"/>
      <c r="W23" s="46"/>
    </row>
    <row r="24" spans="1:23" s="29" customFormat="1" ht="12.75" x14ac:dyDescent="0.2">
      <c r="A24" s="71"/>
      <c r="B24" s="72" t="s">
        <v>53</v>
      </c>
      <c r="C24" s="40" t="s">
        <v>18</v>
      </c>
      <c r="D24" s="45">
        <v>8831.3829999999998</v>
      </c>
      <c r="E24" s="74">
        <f t="shared" ref="E24:R24" si="44">E25+E26</f>
        <v>4277.4399999999996</v>
      </c>
      <c r="F24" s="74">
        <f t="shared" si="44"/>
        <v>4174.7879999999996</v>
      </c>
      <c r="G24" s="75">
        <f t="shared" si="44"/>
        <v>8452.2279999999992</v>
      </c>
      <c r="H24" s="45">
        <v>1859.797</v>
      </c>
      <c r="I24" s="43">
        <f t="shared" si="44"/>
        <v>254.5</v>
      </c>
      <c r="J24" s="43">
        <f t="shared" si="44"/>
        <v>1419.7</v>
      </c>
      <c r="K24" s="46">
        <f t="shared" si="44"/>
        <v>1674.2</v>
      </c>
      <c r="L24" s="43">
        <v>2478.6669999999999</v>
      </c>
      <c r="M24" s="43">
        <f t="shared" si="44"/>
        <v>1578</v>
      </c>
      <c r="N24" s="43">
        <f t="shared" si="44"/>
        <v>1698</v>
      </c>
      <c r="O24" s="44">
        <f t="shared" si="44"/>
        <v>3276</v>
      </c>
      <c r="P24" s="45">
        <v>1429.202</v>
      </c>
      <c r="Q24" s="43">
        <f t="shared" si="44"/>
        <v>781</v>
      </c>
      <c r="R24" s="43">
        <f t="shared" si="44"/>
        <v>773.8</v>
      </c>
      <c r="S24" s="46">
        <f t="shared" ref="S24" si="45">S25+S26</f>
        <v>1554.8</v>
      </c>
      <c r="T24" s="45">
        <v>1429.202</v>
      </c>
      <c r="U24" s="43">
        <f t="shared" ref="U24:W24" si="46">U25+U26</f>
        <v>0</v>
      </c>
      <c r="V24" s="43">
        <f t="shared" si="46"/>
        <v>636.91999999999996</v>
      </c>
      <c r="W24" s="46">
        <f t="shared" si="46"/>
        <v>636.91999999999996</v>
      </c>
    </row>
    <row r="25" spans="1:23" s="29" customFormat="1" ht="12.75" x14ac:dyDescent="0.2">
      <c r="A25" s="71"/>
      <c r="B25" s="73" t="s">
        <v>51</v>
      </c>
      <c r="C25" s="40" t="s">
        <v>18</v>
      </c>
      <c r="D25" s="45"/>
      <c r="E25" s="76"/>
      <c r="F25" s="77"/>
      <c r="G25" s="78"/>
      <c r="H25" s="45"/>
      <c r="I25" s="79"/>
      <c r="J25" s="80"/>
      <c r="K25" s="81"/>
      <c r="L25" s="43"/>
      <c r="M25" s="51"/>
      <c r="N25" s="52"/>
      <c r="O25" s="44"/>
      <c r="P25" s="45"/>
      <c r="Q25" s="51"/>
      <c r="R25" s="52"/>
      <c r="S25" s="46"/>
      <c r="T25" s="45"/>
      <c r="U25" s="51"/>
      <c r="V25" s="52"/>
      <c r="W25" s="46"/>
    </row>
    <row r="26" spans="1:23" s="29" customFormat="1" ht="12.75" x14ac:dyDescent="0.2">
      <c r="A26" s="71"/>
      <c r="B26" s="73" t="s">
        <v>52</v>
      </c>
      <c r="C26" s="40" t="s">
        <v>18</v>
      </c>
      <c r="D26" s="45">
        <v>8831.3829999999998</v>
      </c>
      <c r="E26" s="136">
        <v>4277.4399999999996</v>
      </c>
      <c r="F26" s="137">
        <v>4174.7879999999996</v>
      </c>
      <c r="G26" s="75">
        <f>E26+F26</f>
        <v>8452.2279999999992</v>
      </c>
      <c r="H26" s="45">
        <v>1859.797</v>
      </c>
      <c r="I26" s="49">
        <v>254.5</v>
      </c>
      <c r="J26" s="50">
        <v>1419.7</v>
      </c>
      <c r="K26" s="46">
        <f>I26+J26</f>
        <v>1674.2</v>
      </c>
      <c r="L26" s="43">
        <v>2478.6669999999999</v>
      </c>
      <c r="M26" s="49">
        <v>1578</v>
      </c>
      <c r="N26" s="50">
        <v>1698</v>
      </c>
      <c r="O26" s="44">
        <f>M26+N26</f>
        <v>3276</v>
      </c>
      <c r="P26" s="45">
        <v>1429.202</v>
      </c>
      <c r="Q26" s="49">
        <v>781</v>
      </c>
      <c r="R26" s="50">
        <v>773.8</v>
      </c>
      <c r="S26" s="46">
        <f>Q26+R26</f>
        <v>1554.8</v>
      </c>
      <c r="T26" s="45">
        <v>1429.202</v>
      </c>
      <c r="U26" s="49">
        <v>0</v>
      </c>
      <c r="V26" s="50">
        <v>636.91999999999996</v>
      </c>
      <c r="W26" s="46">
        <f>U26+V26</f>
        <v>636.91999999999996</v>
      </c>
    </row>
    <row r="27" spans="1:23" s="29" customFormat="1" ht="12.75" x14ac:dyDescent="0.2">
      <c r="A27" s="59" t="s">
        <v>54</v>
      </c>
      <c r="B27" s="84" t="s">
        <v>55</v>
      </c>
      <c r="C27" s="40" t="s">
        <v>18</v>
      </c>
      <c r="D27" s="55">
        <v>26.667000000000002</v>
      </c>
      <c r="E27" s="56">
        <f t="shared" ref="E27:R27" si="47">E28+E29</f>
        <v>0</v>
      </c>
      <c r="F27" s="56">
        <f t="shared" si="47"/>
        <v>0</v>
      </c>
      <c r="G27" s="85">
        <f t="shared" si="47"/>
        <v>0</v>
      </c>
      <c r="H27" s="55">
        <v>327.33300000000003</v>
      </c>
      <c r="I27" s="56">
        <f t="shared" si="47"/>
        <v>240</v>
      </c>
      <c r="J27" s="56">
        <f t="shared" si="47"/>
        <v>240</v>
      </c>
      <c r="K27" s="57">
        <f t="shared" si="47"/>
        <v>480</v>
      </c>
      <c r="L27" s="56">
        <v>862.53300000000002</v>
      </c>
      <c r="M27" s="56">
        <f t="shared" si="47"/>
        <v>417</v>
      </c>
      <c r="N27" s="56">
        <f t="shared" si="47"/>
        <v>397.79999999999995</v>
      </c>
      <c r="O27" s="85">
        <f t="shared" si="47"/>
        <v>814.8</v>
      </c>
      <c r="P27" s="55">
        <v>288.42</v>
      </c>
      <c r="Q27" s="56">
        <f t="shared" si="47"/>
        <v>162.5</v>
      </c>
      <c r="R27" s="56">
        <f t="shared" si="47"/>
        <v>161.9</v>
      </c>
      <c r="S27" s="57">
        <f t="shared" ref="S27:V27" si="48">S28+S29</f>
        <v>324.39999999999998</v>
      </c>
      <c r="T27" s="55">
        <v>288.42</v>
      </c>
      <c r="U27" s="56">
        <f t="shared" si="48"/>
        <v>0</v>
      </c>
      <c r="V27" s="56">
        <f t="shared" si="48"/>
        <v>19</v>
      </c>
      <c r="W27" s="57">
        <f t="shared" ref="W27" si="49">W28+W29</f>
        <v>19</v>
      </c>
    </row>
    <row r="28" spans="1:23" s="29" customFormat="1" ht="12.75" x14ac:dyDescent="0.2">
      <c r="A28" s="71"/>
      <c r="B28" s="73" t="s">
        <v>51</v>
      </c>
      <c r="C28" s="40" t="s">
        <v>18</v>
      </c>
      <c r="D28" s="86"/>
      <c r="E28" s="87"/>
      <c r="F28" s="88"/>
      <c r="G28" s="89"/>
      <c r="H28" s="45"/>
      <c r="I28" s="87"/>
      <c r="J28" s="88"/>
      <c r="K28" s="89"/>
      <c r="L28" s="43"/>
      <c r="M28" s="87"/>
      <c r="N28" s="88"/>
      <c r="O28" s="89"/>
      <c r="P28" s="45"/>
      <c r="Q28" s="87"/>
      <c r="R28" s="88"/>
      <c r="S28" s="89"/>
      <c r="T28" s="45"/>
      <c r="U28" s="87"/>
      <c r="V28" s="88"/>
      <c r="W28" s="89"/>
    </row>
    <row r="29" spans="1:23" s="29" customFormat="1" ht="12.75" x14ac:dyDescent="0.2">
      <c r="A29" s="71"/>
      <c r="B29" s="90" t="s">
        <v>56</v>
      </c>
      <c r="C29" s="40" t="s">
        <v>18</v>
      </c>
      <c r="D29" s="45">
        <v>26.667000000000002</v>
      </c>
      <c r="E29" s="82"/>
      <c r="F29" s="83"/>
      <c r="G29" s="44">
        <f>E29+F29</f>
        <v>0</v>
      </c>
      <c r="H29" s="45">
        <v>327.33300000000003</v>
      </c>
      <c r="I29" s="49">
        <v>240</v>
      </c>
      <c r="J29" s="50">
        <v>240</v>
      </c>
      <c r="K29" s="46">
        <f>I29+J29</f>
        <v>480</v>
      </c>
      <c r="L29" s="43">
        <v>862.53300000000002</v>
      </c>
      <c r="M29" s="49">
        <v>417</v>
      </c>
      <c r="N29" s="50">
        <v>397.79999999999995</v>
      </c>
      <c r="O29" s="44">
        <f>M29+N29</f>
        <v>814.8</v>
      </c>
      <c r="P29" s="45">
        <v>288.42</v>
      </c>
      <c r="Q29" s="49">
        <v>162.5</v>
      </c>
      <c r="R29" s="50">
        <v>161.9</v>
      </c>
      <c r="S29" s="46">
        <f>Q29+R29</f>
        <v>324.39999999999998</v>
      </c>
      <c r="T29" s="45">
        <v>288.42</v>
      </c>
      <c r="U29" s="49">
        <v>0</v>
      </c>
      <c r="V29" s="50">
        <v>19</v>
      </c>
      <c r="W29" s="46">
        <f>U29+V29</f>
        <v>19</v>
      </c>
    </row>
    <row r="30" spans="1:23" s="29" customFormat="1" ht="12.75" x14ac:dyDescent="0.2">
      <c r="A30" s="59" t="s">
        <v>57</v>
      </c>
      <c r="B30" s="84" t="s">
        <v>58</v>
      </c>
      <c r="C30" s="40" t="s">
        <v>18</v>
      </c>
      <c r="D30" s="55">
        <v>37664.800000000003</v>
      </c>
      <c r="E30" s="56">
        <f t="shared" ref="E30:F30" si="50">E31+E32</f>
        <v>20783.5</v>
      </c>
      <c r="F30" s="56">
        <f t="shared" si="50"/>
        <v>18108</v>
      </c>
      <c r="G30" s="85">
        <f>G31+G32</f>
        <v>38891.5</v>
      </c>
      <c r="H30" s="55">
        <v>4112.1130000000003</v>
      </c>
      <c r="I30" s="56">
        <f t="shared" ref="I30:J30" si="51">I31+I32</f>
        <v>1970.5309999999999</v>
      </c>
      <c r="J30" s="56">
        <f t="shared" si="51"/>
        <v>1932.2539999999999</v>
      </c>
      <c r="K30" s="57">
        <f>K31+K32</f>
        <v>3902.7849999999999</v>
      </c>
      <c r="L30" s="56">
        <v>11106.982</v>
      </c>
      <c r="M30" s="56">
        <f t="shared" ref="M30:N30" si="52">M31+M32</f>
        <v>6479.4430000000002</v>
      </c>
      <c r="N30" s="56">
        <f t="shared" si="52"/>
        <v>5882.7420000000002</v>
      </c>
      <c r="O30" s="85">
        <f>O31+O32</f>
        <v>12362.185000000001</v>
      </c>
      <c r="P30" s="55">
        <v>94.710999999999999</v>
      </c>
      <c r="Q30" s="56">
        <f t="shared" ref="Q30:R30" si="53">Q31+Q32</f>
        <v>22.8</v>
      </c>
      <c r="R30" s="56">
        <f t="shared" si="53"/>
        <v>29.799999999999997</v>
      </c>
      <c r="S30" s="57">
        <f>S31+S32</f>
        <v>52.599999999999994</v>
      </c>
      <c r="T30" s="55">
        <v>94.710999999999999</v>
      </c>
      <c r="U30" s="56">
        <f t="shared" ref="U30:V30" si="54">U31+U32</f>
        <v>0</v>
      </c>
      <c r="V30" s="56">
        <f t="shared" si="54"/>
        <v>35</v>
      </c>
      <c r="W30" s="57">
        <f>W31+W32</f>
        <v>35</v>
      </c>
    </row>
    <row r="31" spans="1:23" s="29" customFormat="1" ht="12.75" x14ac:dyDescent="0.2">
      <c r="A31" s="71"/>
      <c r="B31" s="73" t="s">
        <v>51</v>
      </c>
      <c r="C31" s="40" t="s">
        <v>18</v>
      </c>
      <c r="D31" s="86"/>
      <c r="E31" s="87"/>
      <c r="F31" s="88"/>
      <c r="G31" s="89"/>
      <c r="H31" s="45"/>
      <c r="I31" s="87"/>
      <c r="J31" s="88"/>
      <c r="K31" s="89"/>
      <c r="L31" s="43"/>
      <c r="M31" s="87"/>
      <c r="N31" s="88"/>
      <c r="O31" s="89"/>
      <c r="P31" s="45"/>
      <c r="Q31" s="87"/>
      <c r="R31" s="88"/>
      <c r="S31" s="89"/>
      <c r="T31" s="45"/>
      <c r="U31" s="87"/>
      <c r="V31" s="88"/>
      <c r="W31" s="89"/>
    </row>
    <row r="32" spans="1:23" s="29" customFormat="1" ht="12.75" x14ac:dyDescent="0.2">
      <c r="A32" s="91"/>
      <c r="B32" s="92" t="s">
        <v>59</v>
      </c>
      <c r="C32" s="93" t="s">
        <v>18</v>
      </c>
      <c r="D32" s="94">
        <v>37664.800000000003</v>
      </c>
      <c r="E32" s="134">
        <v>20783.5</v>
      </c>
      <c r="F32" s="135">
        <v>18108</v>
      </c>
      <c r="G32" s="95">
        <f>E32+F32</f>
        <v>38891.5</v>
      </c>
      <c r="H32" s="94">
        <v>4112.1130000000003</v>
      </c>
      <c r="I32" s="134">
        <v>1970.5309999999999</v>
      </c>
      <c r="J32" s="135">
        <v>1932.2539999999999</v>
      </c>
      <c r="K32" s="95">
        <f>I32+J32</f>
        <v>3902.7849999999999</v>
      </c>
      <c r="L32" s="96">
        <v>11106.982</v>
      </c>
      <c r="M32" s="134">
        <v>6479.4430000000002</v>
      </c>
      <c r="N32" s="135">
        <v>5882.7420000000002</v>
      </c>
      <c r="O32" s="95">
        <f>M32+N32</f>
        <v>12362.185000000001</v>
      </c>
      <c r="P32" s="94">
        <v>94.710999999999999</v>
      </c>
      <c r="Q32" s="134">
        <v>22.8</v>
      </c>
      <c r="R32" s="135">
        <v>29.799999999999997</v>
      </c>
      <c r="S32" s="95">
        <f>Q32+R32</f>
        <v>52.599999999999994</v>
      </c>
      <c r="T32" s="94">
        <v>94.710999999999999</v>
      </c>
      <c r="U32" s="134">
        <v>0</v>
      </c>
      <c r="V32" s="135">
        <v>35</v>
      </c>
      <c r="W32" s="95">
        <f>U32+V32</f>
        <v>35</v>
      </c>
    </row>
    <row r="34" spans="2:4" x14ac:dyDescent="0.25">
      <c r="D34" s="97">
        <f>D18-D19</f>
        <v>0</v>
      </c>
    </row>
    <row r="35" spans="2:4" ht="18.75" x14ac:dyDescent="0.3">
      <c r="B35" s="98"/>
    </row>
  </sheetData>
  <mergeCells count="20">
    <mergeCell ref="D4:G4"/>
    <mergeCell ref="H4:K4"/>
    <mergeCell ref="L4:O4"/>
    <mergeCell ref="P4:S4"/>
    <mergeCell ref="T4:W4"/>
    <mergeCell ref="U5:W5"/>
    <mergeCell ref="D2:W2"/>
    <mergeCell ref="T3:W3"/>
    <mergeCell ref="A1:C1"/>
    <mergeCell ref="A2:A6"/>
    <mergeCell ref="B2:B6"/>
    <mergeCell ref="C2:C6"/>
    <mergeCell ref="D3:G3"/>
    <mergeCell ref="H3:K3"/>
    <mergeCell ref="L3:O3"/>
    <mergeCell ref="P3:S3"/>
    <mergeCell ref="E5:G5"/>
    <mergeCell ref="I5:K5"/>
    <mergeCell ref="M5:O5"/>
    <mergeCell ref="Q5:S5"/>
  </mergeCells>
  <pageMargins left="0" right="0" top="0.98425196850393704" bottom="0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O10"/>
  <sheetViews>
    <sheetView tabSelected="1" zoomScale="115" zoomScaleNormal="115" zoomScaleSheetLayoutView="100" workbookViewId="0">
      <selection activeCell="I23" sqref="I23"/>
    </sheetView>
  </sheetViews>
  <sheetFormatPr defaultRowHeight="15.75" x14ac:dyDescent="0.25"/>
  <cols>
    <col min="1" max="1" width="4.28515625" style="1" customWidth="1"/>
    <col min="2" max="2" width="28.140625" style="1" customWidth="1"/>
    <col min="3" max="3" width="9.7109375" style="1" customWidth="1"/>
    <col min="4" max="5" width="12" style="1" customWidth="1"/>
    <col min="6" max="7" width="12.85546875" style="1" customWidth="1"/>
    <col min="8" max="8" width="13.5703125" style="1" customWidth="1"/>
    <col min="9" max="9" width="27" style="1" customWidth="1"/>
    <col min="10" max="10" width="12" style="1" customWidth="1"/>
    <col min="11" max="11" width="11" style="1" customWidth="1"/>
    <col min="12" max="12" width="14.140625" style="1" customWidth="1"/>
    <col min="13" max="14" width="12.42578125" style="1" customWidth="1"/>
    <col min="15" max="15" width="12.5703125" style="1" customWidth="1"/>
    <col min="16" max="16384" width="9.140625" style="1"/>
  </cols>
  <sheetData>
    <row r="1" spans="1:15" x14ac:dyDescent="0.25">
      <c r="A1" s="125" t="s">
        <v>66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25"/>
      <c r="O1" s="13"/>
    </row>
    <row r="2" spans="1:15" s="18" customFormat="1" ht="12.75" x14ac:dyDescent="0.2">
      <c r="A2" s="124" t="s">
        <v>2</v>
      </c>
      <c r="B2" s="130" t="s">
        <v>71</v>
      </c>
      <c r="C2" s="131"/>
      <c r="D2" s="131"/>
      <c r="E2" s="131"/>
      <c r="F2" s="131"/>
      <c r="G2" s="131"/>
      <c r="H2" s="132"/>
      <c r="I2" s="130" t="s">
        <v>71</v>
      </c>
      <c r="J2" s="131"/>
      <c r="K2" s="131"/>
      <c r="L2" s="131"/>
      <c r="M2" s="131"/>
      <c r="N2" s="131"/>
      <c r="O2" s="132"/>
    </row>
    <row r="3" spans="1:15" s="18" customFormat="1" ht="12.75" x14ac:dyDescent="0.2">
      <c r="A3" s="124"/>
      <c r="B3" s="127" t="s">
        <v>64</v>
      </c>
      <c r="C3" s="128"/>
      <c r="D3" s="128"/>
      <c r="E3" s="128"/>
      <c r="F3" s="128"/>
      <c r="G3" s="128"/>
      <c r="H3" s="128"/>
      <c r="I3" s="127" t="s">
        <v>65</v>
      </c>
      <c r="J3" s="128"/>
      <c r="K3" s="128"/>
      <c r="L3" s="128"/>
      <c r="M3" s="128"/>
      <c r="N3" s="128"/>
      <c r="O3" s="129"/>
    </row>
    <row r="4" spans="1:15" s="18" customFormat="1" ht="12.75" x14ac:dyDescent="0.2">
      <c r="A4" s="124"/>
      <c r="B4" s="124" t="s">
        <v>6</v>
      </c>
      <c r="C4" s="124" t="s">
        <v>3</v>
      </c>
      <c r="D4" s="124" t="s">
        <v>4</v>
      </c>
      <c r="E4" s="124"/>
      <c r="F4" s="124"/>
      <c r="G4" s="124"/>
      <c r="H4" s="124"/>
      <c r="I4" s="124" t="s">
        <v>6</v>
      </c>
      <c r="J4" s="124" t="s">
        <v>3</v>
      </c>
      <c r="K4" s="124" t="s">
        <v>4</v>
      </c>
      <c r="L4" s="124"/>
      <c r="M4" s="124"/>
      <c r="N4" s="124"/>
      <c r="O4" s="124"/>
    </row>
    <row r="5" spans="1:15" s="18" customFormat="1" ht="27.6" customHeight="1" x14ac:dyDescent="0.2">
      <c r="A5" s="124"/>
      <c r="B5" s="124"/>
      <c r="C5" s="124"/>
      <c r="D5" s="12" t="s">
        <v>7</v>
      </c>
      <c r="E5" s="16" t="s">
        <v>8</v>
      </c>
      <c r="F5" s="16" t="s">
        <v>9</v>
      </c>
      <c r="G5" s="16" t="s">
        <v>10</v>
      </c>
      <c r="H5" s="16" t="s">
        <v>72</v>
      </c>
      <c r="I5" s="124"/>
      <c r="J5" s="124"/>
      <c r="K5" s="12" t="s">
        <v>7</v>
      </c>
      <c r="L5" s="16" t="s">
        <v>8</v>
      </c>
      <c r="M5" s="16" t="s">
        <v>9</v>
      </c>
      <c r="N5" s="16" t="s">
        <v>10</v>
      </c>
      <c r="O5" s="16" t="s">
        <v>72</v>
      </c>
    </row>
    <row r="6" spans="1:15" s="18" customFormat="1" ht="12.75" x14ac:dyDescent="0.2">
      <c r="A6" s="17">
        <v>1</v>
      </c>
      <c r="B6" s="17">
        <f t="shared" ref="B6:M6" si="0">A6+1</f>
        <v>2</v>
      </c>
      <c r="C6" s="17">
        <f t="shared" si="0"/>
        <v>3</v>
      </c>
      <c r="D6" s="17">
        <f t="shared" si="0"/>
        <v>4</v>
      </c>
      <c r="E6" s="17">
        <f t="shared" si="0"/>
        <v>5</v>
      </c>
      <c r="F6" s="17">
        <f t="shared" si="0"/>
        <v>6</v>
      </c>
      <c r="G6" s="24">
        <v>7</v>
      </c>
      <c r="H6" s="17">
        <v>8</v>
      </c>
      <c r="I6" s="17">
        <f>H6+1</f>
        <v>9</v>
      </c>
      <c r="J6" s="17">
        <f t="shared" si="0"/>
        <v>10</v>
      </c>
      <c r="K6" s="17">
        <f t="shared" si="0"/>
        <v>11</v>
      </c>
      <c r="L6" s="17">
        <f t="shared" si="0"/>
        <v>12</v>
      </c>
      <c r="M6" s="17">
        <f t="shared" si="0"/>
        <v>13</v>
      </c>
      <c r="N6" s="24">
        <v>14</v>
      </c>
      <c r="O6" s="17">
        <v>15</v>
      </c>
    </row>
    <row r="7" spans="1:15" s="18" customFormat="1" ht="17.25" customHeight="1" x14ac:dyDescent="0.2">
      <c r="A7" s="19" t="s">
        <v>0</v>
      </c>
      <c r="B7" s="20" t="s">
        <v>21</v>
      </c>
      <c r="C7" s="21" t="s">
        <v>5</v>
      </c>
      <c r="D7" s="26">
        <v>17773.88494432273</v>
      </c>
      <c r="E7" s="26">
        <v>8884.0371881583196</v>
      </c>
      <c r="F7" s="26">
        <v>9403.9373470722639</v>
      </c>
      <c r="G7" s="26">
        <v>13531.889477700675</v>
      </c>
      <c r="H7" s="26">
        <v>0</v>
      </c>
      <c r="I7" s="20" t="s">
        <v>21</v>
      </c>
      <c r="J7" s="21" t="s">
        <v>5</v>
      </c>
      <c r="K7" s="22">
        <v>37988.187630383662</v>
      </c>
      <c r="L7" s="23">
        <v>14343.985074089926</v>
      </c>
      <c r="M7" s="23">
        <v>21270.119264834386</v>
      </c>
      <c r="N7" s="23">
        <v>31018.912470603074</v>
      </c>
      <c r="O7" s="23">
        <v>2475.5628585363752</v>
      </c>
    </row>
    <row r="10" spans="1:15" s="14" customFormat="1" x14ac:dyDescent="0.25">
      <c r="B10" s="15"/>
      <c r="E10" s="1"/>
    </row>
  </sheetData>
  <mergeCells count="12">
    <mergeCell ref="D4:H4"/>
    <mergeCell ref="I4:I5"/>
    <mergeCell ref="J4:J5"/>
    <mergeCell ref="K4:O4"/>
    <mergeCell ref="A1:M1"/>
    <mergeCell ref="A2:A5"/>
    <mergeCell ref="B4:B5"/>
    <mergeCell ref="C4:C5"/>
    <mergeCell ref="B3:H3"/>
    <mergeCell ref="I3:O3"/>
    <mergeCell ref="B2:H2"/>
    <mergeCell ref="I2:O2"/>
  </mergeCells>
  <phoneticPr fontId="6" type="noConversion"/>
  <printOptions horizontalCentered="1"/>
  <pageMargins left="0.39370078740157483" right="0.39370078740157483" top="1.0629921259842521" bottom="0.39370078740157483" header="0" footer="0"/>
  <pageSetup paperSize="9" scale="76" orientation="landscape" r:id="rId1"/>
  <headerFooter alignWithMargins="0"/>
  <rowBreaks count="1" manualBreakCount="1">
    <brk id="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1</vt:lpstr>
      <vt:lpstr>раздел 2</vt:lpstr>
      <vt:lpstr>раздел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Сударинена Ольга Сергеевна</cp:lastModifiedBy>
  <cp:lastPrinted>2022-03-04T03:10:01Z</cp:lastPrinted>
  <dcterms:created xsi:type="dcterms:W3CDTF">1996-10-08T23:32:33Z</dcterms:created>
  <dcterms:modified xsi:type="dcterms:W3CDTF">2024-05-28T03:48:32Z</dcterms:modified>
</cp:coreProperties>
</file>