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ОТДЕЛ ЖКХ\КОММУНАЛЬНЫЕ УСЛУГИ на 2026 год\ПП ВС ВО 2024\ПП факт 2024\на сайт\"/>
    </mc:Choice>
  </mc:AlternateContent>
  <xr:revisionPtr revIDLastSave="0" documentId="13_ncr:1_{4870A86D-C135-415A-ABFC-37368D2F2A3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раздел 1" sheetId="9" r:id="rId1"/>
    <sheet name="раздел 2" sheetId="10" r:id="rId2"/>
    <sheet name="раздел 3" sheetId="8" r:id="rId3"/>
  </sheets>
  <definedNames>
    <definedName name="_xlnm.Print_Area" localSheetId="1">'раздел 2'!$A$1:$O$32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0" l="1"/>
  <c r="M30" i="10"/>
  <c r="N27" i="10"/>
  <c r="M27" i="10"/>
  <c r="N24" i="10"/>
  <c r="N20" i="10" s="1"/>
  <c r="M24" i="10"/>
  <c r="N21" i="10"/>
  <c r="M21" i="10"/>
  <c r="J30" i="10"/>
  <c r="I30" i="10"/>
  <c r="J27" i="10"/>
  <c r="I27" i="10"/>
  <c r="J24" i="10"/>
  <c r="I24" i="10"/>
  <c r="I20" i="10" s="1"/>
  <c r="J21" i="10"/>
  <c r="I21" i="10"/>
  <c r="F30" i="10"/>
  <c r="E30" i="10"/>
  <c r="F27" i="10"/>
  <c r="E27" i="10"/>
  <c r="F24" i="10"/>
  <c r="F20" i="10" s="1"/>
  <c r="E24" i="10"/>
  <c r="F21" i="10"/>
  <c r="E21" i="10"/>
  <c r="J20" i="10" l="1"/>
  <c r="J19" i="10"/>
  <c r="N19" i="10"/>
  <c r="I19" i="10"/>
  <c r="E20" i="10"/>
  <c r="E19" i="10" s="1"/>
  <c r="M20" i="10"/>
  <c r="M19" i="10" s="1"/>
  <c r="F19" i="10"/>
  <c r="E14" i="10"/>
  <c r="F14" i="10"/>
  <c r="E7" i="10"/>
  <c r="K38" i="10" l="1"/>
  <c r="K37" i="10"/>
  <c r="K36" i="10"/>
  <c r="I38" i="10"/>
  <c r="I37" i="10"/>
  <c r="I36" i="10"/>
  <c r="I51" i="10"/>
  <c r="I48" i="10"/>
  <c r="I45" i="10"/>
  <c r="J38" i="10" l="1"/>
  <c r="J36" i="10"/>
  <c r="J37" i="10"/>
  <c r="O32" i="10"/>
  <c r="K32" i="10"/>
  <c r="G32" i="10"/>
  <c r="O29" i="10"/>
  <c r="K29" i="10"/>
  <c r="G29" i="10"/>
  <c r="O26" i="10"/>
  <c r="K26" i="10"/>
  <c r="G26" i="10"/>
  <c r="K16" i="10"/>
  <c r="O15" i="10"/>
  <c r="K15" i="10"/>
  <c r="G10" i="10"/>
  <c r="F9" i="10"/>
  <c r="F8" i="10" s="1"/>
  <c r="F18" i="10" s="1"/>
  <c r="E9" i="10"/>
  <c r="O27" i="10" l="1"/>
  <c r="O30" i="10"/>
  <c r="K27" i="10"/>
  <c r="J9" i="10"/>
  <c r="J8" i="10" s="1"/>
  <c r="K30" i="10"/>
  <c r="G27" i="10"/>
  <c r="G24" i="10"/>
  <c r="G20" i="10"/>
  <c r="G9" i="10"/>
  <c r="G30" i="10"/>
  <c r="O20" i="10"/>
  <c r="E8" i="10"/>
  <c r="E18" i="10" s="1"/>
  <c r="K20" i="10"/>
  <c r="K24" i="10"/>
  <c r="O24" i="10"/>
  <c r="O19" i="10" l="1"/>
  <c r="O16" i="10"/>
  <c r="G16" i="10"/>
  <c r="N9" i="10"/>
  <c r="N8" i="10" s="1"/>
  <c r="K19" i="10"/>
  <c r="G19" i="10"/>
  <c r="M9" i="10"/>
  <c r="I9" i="10"/>
  <c r="K10" i="10"/>
  <c r="G8" i="10"/>
  <c r="O10" i="10" l="1"/>
  <c r="G15" i="10"/>
  <c r="M8" i="10"/>
  <c r="O9" i="10"/>
  <c r="K9" i="10"/>
  <c r="I8" i="10"/>
  <c r="O8" i="10" l="1"/>
  <c r="K8" i="10"/>
  <c r="G17" i="10" l="1"/>
  <c r="G14" i="10"/>
  <c r="G18" i="10"/>
  <c r="B5" i="8" l="1"/>
  <c r="C5" i="8" s="1"/>
  <c r="D5" i="8" s="1"/>
  <c r="E5" i="8" s="1"/>
  <c r="F5" i="8" s="1"/>
  <c r="G5" i="8" s="1"/>
  <c r="H5" i="8" s="1"/>
  <c r="I5" i="8" s="1"/>
  <c r="J5" i="8" s="1"/>
  <c r="K5" i="8" s="1"/>
  <c r="B7" i="10" l="1"/>
  <c r="C7" i="10" s="1"/>
  <c r="F7" i="10" l="1"/>
  <c r="G7" i="10" s="1"/>
  <c r="H7" i="10" s="1"/>
  <c r="I7" i="10" s="1"/>
  <c r="J7" i="10" s="1"/>
  <c r="K7" i="10" s="1"/>
  <c r="L7" i="10" s="1"/>
  <c r="M7" i="10" s="1"/>
  <c r="N7" i="10" s="1"/>
  <c r="O7" i="10" s="1"/>
  <c r="N14" i="10" l="1"/>
  <c r="N18" i="10" s="1"/>
  <c r="M14" i="10" l="1"/>
  <c r="O17" i="10"/>
  <c r="O14" i="10" l="1"/>
  <c r="M18" i="10"/>
  <c r="O18" i="10" s="1"/>
  <c r="J14" i="10" l="1"/>
  <c r="J18" i="10" s="1"/>
  <c r="I14" i="10" l="1"/>
  <c r="K17" i="10"/>
  <c r="K14" i="10" l="1"/>
  <c r="I18" i="10"/>
  <c r="K18" i="10" s="1"/>
</calcChain>
</file>

<file path=xl/sharedStrings.xml><?xml version="1.0" encoding="utf-8"?>
<sst xmlns="http://schemas.openxmlformats.org/spreadsheetml/2006/main" count="148" uniqueCount="76">
  <si>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</si>
  <si>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</si>
  <si>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</si>
  <si>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</si>
  <si>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</si>
  <si>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</si>
  <si>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</si>
  <si>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</si>
  <si>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</si>
  <si>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</si>
  <si>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</si>
  <si>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</si>
  <si>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</si>
  <si>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</si>
  <si>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Показатели производственной деятельности</t>
  </si>
  <si>
    <t>Раздел 2. Баланс водоснабжения (подвоз воды)</t>
  </si>
  <si>
    <t>№ п/п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</si>
  <si>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</si>
  <si>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</si>
  <si>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</si>
  <si>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</si>
  <si>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</si>
  <si>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</si>
  <si>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</si>
  <si>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</si>
  <si>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</si>
  <si>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</si>
  <si>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</si>
  <si>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</si>
  <si>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</si>
  <si>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</si>
  <si>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</si>
  <si>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</si>
  <si>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</si>
  <si>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</si>
  <si>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</si>
  <si>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</si>
  <si>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</si>
  <si>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</si>
  <si>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</si>
  <si>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</si>
  <si>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</si>
  <si>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</si>
  <si>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</si>
  <si>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</si>
  <si>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</si>
  <si>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</si>
  <si>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</si>
  <si>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</si>
  <si>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ПРОИЗВОДСТВЕННАЯ ПРОГРАММА</t>
  </si>
  <si>
    <t>Раздел 3. Объем финансовых потребностей, необходимых для реализации производственной программы</t>
  </si>
  <si>
    <t>№                п/п</t>
  </si>
  <si>
    <t>участок Айон</t>
  </si>
  <si>
    <t>участок Биллингс</t>
  </si>
  <si>
    <t>участок Рыткучи</t>
  </si>
  <si>
    <t>1</t>
  </si>
  <si>
    <t>Объем финансовых потребностей</t>
  </si>
  <si>
    <t>тыс.руб.</t>
  </si>
  <si>
    <t xml:space="preserve">участок Рыткучи </t>
  </si>
  <si>
    <t>ПЛАН</t>
  </si>
  <si>
    <t>1 пг</t>
  </si>
  <si>
    <t>факт 2021, Айон</t>
  </si>
  <si>
    <t>факт 2021, Рыткучи</t>
  </si>
  <si>
    <t>2024 год</t>
  </si>
  <si>
    <t>МП «ЧРКХ»</t>
  </si>
  <si>
    <t>689400, Чукотский автономный округ, г.Певек, ул.Пугачева, 42/2</t>
  </si>
  <si>
    <t>в сфере холодного водоснабжения (подвоз воды) МП «ЧРКХ» за 2024 год</t>
  </si>
  <si>
    <t>Руководитель организации</t>
  </si>
  <si>
    <t>(должность)</t>
  </si>
  <si>
    <t>(ФИО, подпись)</t>
  </si>
  <si>
    <t>план</t>
  </si>
  <si>
    <t>факт</t>
  </si>
  <si>
    <t>тыс. руб.</t>
  </si>
  <si>
    <t>ФАКТ</t>
  </si>
  <si>
    <t>Выжанов Е. А.</t>
  </si>
  <si>
    <t>689000, Чукотский автономный округ, г. Анадырь, ул. Отке, д.44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</si>
</sst>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"/>
    <numFmt numFmtId="166" formatCode="#,##0.000"/>
    <numFmt numFmtId="167" formatCode="0.000"/>
    <numFmt numFmtId="168" formatCode="#,##0.0000"/>
    <numFmt numFmtId="169" formatCode="#,##0.000000"/>
  </numFmts>
  <fonts count="2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62"/>
      <name val="Times New Roman"/>
      <family val="1"/>
      <charset val="204"/>
    </font>
    <font>
      <i/>
      <sz val="14"/>
      <color indexed="6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9" fillId="0" borderId="0"/>
    <xf numFmtId="0" fontId="9" fillId="0" borderId="0"/>
    <xf numFmtId="9" fontId="19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10" fillId="0" borderId="0" xfId="3" applyFont="1"/>
    <xf numFmtId="0" fontId="6" fillId="0" borderId="4" xfId="3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/>
    </xf>
    <xf numFmtId="0" fontId="6" fillId="0" borderId="0" xfId="3" applyFont="1"/>
    <xf numFmtId="0" fontId="1" fillId="0" borderId="4" xfId="1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7" fillId="0" borderId="0" xfId="3" applyFont="1"/>
    <xf numFmtId="0" fontId="1" fillId="0" borderId="0" xfId="1" applyFont="1" applyAlignment="1">
      <alignment horizontal="left"/>
    </xf>
    <xf numFmtId="0" fontId="7" fillId="0" borderId="0" xfId="3" applyFont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2" borderId="12" xfId="1" applyFont="1" applyFill="1" applyBorder="1" applyAlignment="1">
      <alignment wrapText="1"/>
    </xf>
    <xf numFmtId="49" fontId="4" fillId="0" borderId="1" xfId="1" applyNumberFormat="1" applyFont="1" applyBorder="1" applyAlignment="1">
      <alignment horizontal="center"/>
    </xf>
    <xf numFmtId="0" fontId="4" fillId="2" borderId="17" xfId="1" applyFont="1" applyFill="1" applyBorder="1" applyAlignment="1">
      <alignment horizontal="left" wrapText="1"/>
    </xf>
    <xf numFmtId="0" fontId="4" fillId="0" borderId="1" xfId="1" applyFont="1" applyBorder="1" applyAlignment="1">
      <alignment horizontal="center"/>
    </xf>
    <xf numFmtId="0" fontId="4" fillId="0" borderId="17" xfId="1" applyFont="1" applyBorder="1" applyAlignment="1">
      <alignment horizontal="left" wrapText="1"/>
    </xf>
    <xf numFmtId="49" fontId="12" fillId="0" borderId="1" xfId="1" applyNumberFormat="1" applyFont="1" applyBorder="1" applyAlignment="1">
      <alignment horizontal="center"/>
    </xf>
    <xf numFmtId="0" fontId="12" fillId="2" borderId="17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0" fontId="4" fillId="0" borderId="17" xfId="0" applyFont="1" applyBorder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2"/>
    </xf>
    <xf numFmtId="0" fontId="12" fillId="0" borderId="17" xfId="0" applyFont="1" applyBorder="1" applyAlignment="1">
      <alignment horizontal="left" vertical="center" wrapText="1" indent="1"/>
    </xf>
    <xf numFmtId="0" fontId="4" fillId="0" borderId="17" xfId="0" applyFont="1" applyBorder="1" applyAlignment="1">
      <alignment horizontal="left" vertical="center" wrapText="1" indent="3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 indent="2"/>
    </xf>
    <xf numFmtId="0" fontId="4" fillId="0" borderId="3" xfId="1" applyFont="1" applyBorder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25" xfId="0" applyFont="1" applyBorder="1"/>
    <xf numFmtId="165" fontId="14" fillId="0" borderId="0" xfId="0" applyNumberFormat="1" applyFont="1"/>
    <xf numFmtId="0" fontId="1" fillId="0" borderId="4" xfId="0" applyFont="1" applyBorder="1" applyAlignment="1">
      <alignment horizontal="center" vertical="center" wrapText="1" shrinkToFit="1"/>
    </xf>
    <xf numFmtId="166" fontId="14" fillId="0" borderId="0" xfId="0" applyNumberFormat="1" applyFont="1"/>
    <xf numFmtId="167" fontId="14" fillId="0" borderId="0" xfId="0" applyNumberFormat="1" applyFont="1"/>
    <xf numFmtId="0" fontId="1" fillId="0" borderId="4" xfId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/>
    </xf>
    <xf numFmtId="166" fontId="18" fillId="0" borderId="21" xfId="0" applyNumberFormat="1" applyFont="1" applyBorder="1" applyAlignment="1">
      <alignment horizontal="center"/>
    </xf>
    <xf numFmtId="166" fontId="14" fillId="0" borderId="21" xfId="0" applyNumberFormat="1" applyFont="1" applyBorder="1" applyAlignment="1">
      <alignment horizontal="center"/>
    </xf>
    <xf numFmtId="166" fontId="14" fillId="0" borderId="17" xfId="0" applyNumberFormat="1" applyFont="1" applyBorder="1" applyAlignment="1">
      <alignment horizontal="center"/>
    </xf>
    <xf numFmtId="166" fontId="14" fillId="0" borderId="24" xfId="0" applyNumberFormat="1" applyFont="1" applyBorder="1" applyAlignment="1">
      <alignment horizontal="center"/>
    </xf>
    <xf numFmtId="166" fontId="14" fillId="0" borderId="19" xfId="0" applyNumberFormat="1" applyFont="1" applyBorder="1" applyAlignment="1">
      <alignment horizontal="center"/>
    </xf>
    <xf numFmtId="166" fontId="13" fillId="0" borderId="19" xfId="0" applyNumberFormat="1" applyFont="1" applyBorder="1" applyAlignment="1">
      <alignment horizontal="center"/>
    </xf>
    <xf numFmtId="166" fontId="14" fillId="0" borderId="23" xfId="0" applyNumberFormat="1" applyFont="1" applyBorder="1" applyAlignment="1">
      <alignment horizontal="center"/>
    </xf>
    <xf numFmtId="169" fontId="14" fillId="0" borderId="0" xfId="0" applyNumberFormat="1" applyFont="1"/>
    <xf numFmtId="4" fontId="14" fillId="0" borderId="0" xfId="0" applyNumberFormat="1" applyFont="1"/>
    <xf numFmtId="2" fontId="14" fillId="0" borderId="0" xfId="0" applyNumberFormat="1" applyFont="1"/>
    <xf numFmtId="164" fontId="14" fillId="0" borderId="0" xfId="0" applyNumberFormat="1" applyFont="1"/>
    <xf numFmtId="167" fontId="14" fillId="0" borderId="0" xfId="0" applyNumberFormat="1" applyFont="1" applyAlignment="1">
      <alignment horizontal="center"/>
    </xf>
    <xf numFmtId="164" fontId="14" fillId="5" borderId="0" xfId="0" applyNumberFormat="1" applyFont="1" applyFill="1"/>
    <xf numFmtId="166" fontId="12" fillId="0" borderId="14" xfId="1" applyNumberFormat="1" applyFont="1" applyBorder="1" applyAlignment="1">
      <alignment horizontal="center"/>
    </xf>
    <xf numFmtId="166" fontId="12" fillId="0" borderId="15" xfId="1" applyNumberFormat="1" applyFont="1" applyBorder="1" applyAlignment="1">
      <alignment horizontal="center"/>
    </xf>
    <xf numFmtId="166" fontId="12" fillId="0" borderId="16" xfId="1" applyNumberFormat="1" applyFont="1" applyBorder="1" applyAlignment="1">
      <alignment horizontal="center"/>
    </xf>
    <xf numFmtId="166" fontId="12" fillId="0" borderId="13" xfId="1" applyNumberFormat="1" applyFont="1" applyBorder="1" applyAlignment="1">
      <alignment horizontal="center"/>
    </xf>
    <xf numFmtId="166" fontId="14" fillId="0" borderId="20" xfId="0" applyNumberFormat="1" applyFont="1" applyBorder="1" applyAlignment="1">
      <alignment horizontal="center"/>
    </xf>
    <xf numFmtId="166" fontId="14" fillId="0" borderId="18" xfId="0" applyNumberFormat="1" applyFont="1" applyBorder="1" applyAlignment="1">
      <alignment horizontal="center"/>
    </xf>
    <xf numFmtId="166" fontId="13" fillId="3" borderId="19" xfId="0" applyNumberFormat="1" applyFont="1" applyFill="1" applyBorder="1" applyAlignment="1">
      <alignment horizontal="center"/>
    </xf>
    <xf numFmtId="166" fontId="13" fillId="3" borderId="21" xfId="0" applyNumberFormat="1" applyFont="1" applyFill="1" applyBorder="1" applyAlignment="1">
      <alignment horizontal="center"/>
    </xf>
    <xf numFmtId="166" fontId="14" fillId="3" borderId="21" xfId="0" applyNumberFormat="1" applyFont="1" applyFill="1" applyBorder="1" applyAlignment="1">
      <alignment horizontal="center"/>
    </xf>
    <xf numFmtId="166" fontId="14" fillId="3" borderId="19" xfId="0" applyNumberFormat="1" applyFont="1" applyFill="1" applyBorder="1" applyAlignment="1">
      <alignment horizontal="center"/>
    </xf>
    <xf numFmtId="166" fontId="18" fillId="3" borderId="19" xfId="0" applyNumberFormat="1" applyFont="1" applyFill="1" applyBorder="1" applyAlignment="1">
      <alignment horizontal="center"/>
    </xf>
    <xf numFmtId="166" fontId="18" fillId="3" borderId="21" xfId="0" applyNumberFormat="1" applyFont="1" applyFill="1" applyBorder="1" applyAlignment="1">
      <alignment horizontal="center"/>
    </xf>
    <xf numFmtId="168" fontId="14" fillId="0" borderId="0" xfId="0" applyNumberFormat="1" applyFont="1" applyAlignment="1">
      <alignment horizontal="center"/>
    </xf>
    <xf numFmtId="0" fontId="12" fillId="0" borderId="0" xfId="1" applyFont="1" applyAlignment="1">
      <alignment horizontal="left" vertical="center" wrapText="1"/>
    </xf>
    <xf numFmtId="0" fontId="12" fillId="0" borderId="27" xfId="1" applyFont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12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166" fontId="12" fillId="0" borderId="30" xfId="1" applyNumberFormat="1" applyFont="1" applyBorder="1" applyAlignment="1">
      <alignment horizontal="center"/>
    </xf>
    <xf numFmtId="166" fontId="13" fillId="0" borderId="17" xfId="0" applyNumberFormat="1" applyFont="1" applyBorder="1" applyAlignment="1">
      <alignment horizontal="center"/>
    </xf>
    <xf numFmtId="166" fontId="14" fillId="3" borderId="17" xfId="0" applyNumberFormat="1" applyFont="1" applyFill="1" applyBorder="1" applyAlignment="1">
      <alignment horizontal="center"/>
    </xf>
    <xf numFmtId="166" fontId="18" fillId="0" borderId="17" xfId="0" applyNumberFormat="1" applyFont="1" applyBorder="1" applyAlignment="1">
      <alignment horizontal="center"/>
    </xf>
    <xf numFmtId="166" fontId="14" fillId="0" borderId="22" xfId="0" applyNumberFormat="1" applyFont="1" applyBorder="1" applyAlignment="1">
      <alignment horizontal="center"/>
    </xf>
    <xf numFmtId="166" fontId="12" fillId="0" borderId="12" xfId="1" applyNumberFormat="1" applyFont="1" applyBorder="1" applyAlignment="1">
      <alignment horizontal="center"/>
    </xf>
    <xf numFmtId="166" fontId="13" fillId="3" borderId="17" xfId="0" applyNumberFormat="1" applyFont="1" applyFill="1" applyBorder="1" applyAlignment="1">
      <alignment horizontal="center"/>
    </xf>
    <xf numFmtId="166" fontId="18" fillId="3" borderId="17" xfId="0" applyNumberFormat="1" applyFont="1" applyFill="1" applyBorder="1" applyAlignment="1">
      <alignment horizontal="center"/>
    </xf>
    <xf numFmtId="0" fontId="6" fillId="0" borderId="6" xfId="3" applyFont="1" applyBorder="1" applyAlignment="1">
      <alignment horizontal="center"/>
    </xf>
    <xf numFmtId="0" fontId="14" fillId="0" borderId="0" xfId="3" applyFont="1" applyAlignment="1">
      <alignment horizontal="center"/>
    </xf>
    <xf numFmtId="165" fontId="14" fillId="4" borderId="33" xfId="0" applyNumberFormat="1" applyFont="1" applyFill="1" applyBorder="1" applyAlignment="1">
      <alignment horizontal="center"/>
    </xf>
    <xf numFmtId="165" fontId="14" fillId="4" borderId="17" xfId="0" applyNumberFormat="1" applyFont="1" applyFill="1" applyBorder="1" applyAlignment="1">
      <alignment horizontal="center"/>
    </xf>
    <xf numFmtId="165" fontId="14" fillId="0" borderId="33" xfId="0" applyNumberFormat="1" applyFont="1" applyBorder="1" applyAlignment="1">
      <alignment horizontal="center"/>
    </xf>
    <xf numFmtId="165" fontId="14" fillId="0" borderId="17" xfId="0" applyNumberFormat="1" applyFont="1" applyBorder="1" applyAlignment="1">
      <alignment horizontal="center"/>
    </xf>
    <xf numFmtId="165" fontId="13" fillId="0" borderId="18" xfId="0" applyNumberFormat="1" applyFont="1" applyBorder="1" applyAlignment="1">
      <alignment horizontal="center"/>
    </xf>
    <xf numFmtId="165" fontId="12" fillId="0" borderId="18" xfId="1" applyNumberFormat="1" applyFont="1" applyBorder="1" applyAlignment="1">
      <alignment horizontal="center"/>
    </xf>
    <xf numFmtId="165" fontId="4" fillId="0" borderId="18" xfId="1" applyNumberFormat="1" applyFont="1" applyBorder="1" applyAlignment="1">
      <alignment horizontal="center"/>
    </xf>
    <xf numFmtId="165" fontId="14" fillId="0" borderId="18" xfId="0" applyNumberFormat="1" applyFont="1" applyBorder="1" applyAlignment="1">
      <alignment horizontal="center"/>
    </xf>
    <xf numFmtId="165" fontId="14" fillId="4" borderId="34" xfId="0" applyNumberFormat="1" applyFont="1" applyFill="1" applyBorder="1" applyAlignment="1">
      <alignment horizontal="center"/>
    </xf>
    <xf numFmtId="165" fontId="14" fillId="0" borderId="33" xfId="0" applyNumberFormat="1" applyFont="1" applyBorder="1"/>
    <xf numFmtId="165" fontId="14" fillId="0" borderId="17" xfId="0" applyNumberFormat="1" applyFont="1" applyBorder="1"/>
    <xf numFmtId="4" fontId="6" fillId="0" borderId="4" xfId="0" applyNumberFormat="1" applyFont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11" fillId="0" borderId="0" xfId="1" applyFont="1" applyAlignment="1">
      <alignment horizontal="center" wrapText="1"/>
    </xf>
    <xf numFmtId="0" fontId="16" fillId="0" borderId="0" xfId="1" applyFont="1" applyAlignment="1">
      <alignment horizontal="center"/>
    </xf>
    <xf numFmtId="0" fontId="17" fillId="0" borderId="0" xfId="1" applyFont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168" fontId="14" fillId="0" borderId="0" xfId="0" applyNumberFormat="1" applyFont="1" applyAlignment="1">
      <alignment horizontal="center"/>
    </xf>
    <xf numFmtId="0" fontId="14" fillId="3" borderId="5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2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2" fillId="0" borderId="31" xfId="1" applyFont="1" applyBorder="1" applyAlignment="1">
      <alignment horizontal="center"/>
    </xf>
    <xf numFmtId="0" fontId="12" fillId="0" borderId="6" xfId="1" applyFont="1" applyBorder="1" applyAlignment="1">
      <alignment horizontal="center"/>
    </xf>
    <xf numFmtId="0" fontId="12" fillId="0" borderId="32" xfId="1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" fillId="0" borderId="26" xfId="1" applyFont="1" applyBorder="1" applyAlignment="1">
      <alignment horizontal="center" vertical="center" wrapText="1"/>
    </xf>
    <xf numFmtId="0" fontId="1" fillId="0" borderId="25" xfId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</cellXfs>
  <cellStyles count="6">
    <cellStyle name="Обычный" xfId="0" builtinId="0"/>
    <cellStyle name="Обычный 2_ООО Тепловая компания (печора)" xfId="1" xr:uid="{00000000-0005-0000-0000-000001000000}"/>
    <cellStyle name="Обычный 5" xfId="2" xr:uid="{00000000-0005-0000-0000-000002000000}"/>
    <cellStyle name="Обычный_PP_PitWater" xfId="3" xr:uid="{00000000-0005-0000-0000-000003000000}"/>
    <cellStyle name="Процентный 2" xfId="5" xr:uid="{3DB0D3C0-8246-4FBE-959E-6AF6647ADD21}"/>
    <cellStyle name="Стиль 1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C22"/>
  <sheetViews>
    <sheetView zoomScaleNormal="100" workbookViewId="0">
      <selection activeCell="B9" sqref="B9"/>
    </sheetView>
  </sheetViews>
  <sheetFormatPr defaultColWidth="9.140625" defaultRowHeight="15.75" x14ac:dyDescent="0.25"/>
  <cols>
    <col min="1" max="1" width="51.28515625" style="7" customWidth="1"/>
    <col min="2" max="2" width="64.140625" style="7" customWidth="1"/>
    <col min="3" max="3" width="7" style="7" customWidth="1"/>
    <col min="4" max="4" width="6.7109375" style="7" customWidth="1"/>
    <col min="5" max="16384" width="9.140625" style="7"/>
  </cols>
  <sheetData>
    <row r="1" spans="1:3" s="4" customFormat="1" ht="18.75" x14ac:dyDescent="0.3">
      <c r="A1" s="101" t="s">
        <v>49</v>
      </c>
      <c r="B1" s="101"/>
    </row>
    <row r="2" spans="1:3" s="4" customFormat="1" ht="18.75" x14ac:dyDescent="0.3">
      <c r="A2" s="102" t="s">
        <v>66</v>
      </c>
      <c r="B2" s="102"/>
    </row>
    <row r="3" spans="1:3" s="4" customFormat="1" ht="19.5" customHeight="1" x14ac:dyDescent="0.3">
      <c r="A3" s="103"/>
      <c r="B3" s="104"/>
    </row>
    <row r="4" spans="1:3" s="4" customFormat="1" ht="18.75" customHeight="1" x14ac:dyDescent="0.3">
      <c r="A4" s="105" t="s">
        <v>8</v>
      </c>
      <c r="B4" s="105"/>
    </row>
    <row r="5" spans="1:3" ht="27" customHeight="1" x14ac:dyDescent="0.25">
      <c r="A5" s="5" t="s">
        <v>9</v>
      </c>
      <c r="B5" s="6" t="s">
        <v>64</v>
      </c>
    </row>
    <row r="6" spans="1:3" ht="36" customHeight="1" x14ac:dyDescent="0.25">
      <c r="A6" s="5" t="s">
        <v>10</v>
      </c>
      <c r="B6" s="8" t="s">
        <v>65</v>
      </c>
    </row>
    <row r="7" spans="1:3" ht="38.25" customHeight="1" x14ac:dyDescent="0.25">
      <c r="A7" s="5" t="s">
        <v>11</v>
      </c>
      <c r="B7" s="8" t="s">
        <v>12</v>
      </c>
    </row>
    <row r="8" spans="1:3" ht="27.75" customHeight="1" x14ac:dyDescent="0.25">
      <c r="A8" s="5" t="s">
        <v>13</v>
      </c>
      <c r="B8" s="6" t="s">
        <v>75</v>
      </c>
    </row>
    <row r="9" spans="1:3" s="11" customFormat="1" ht="21.75" customHeight="1" x14ac:dyDescent="0.25">
      <c r="A9" s="9"/>
      <c r="B9" s="10"/>
    </row>
    <row r="10" spans="1:3" ht="16.5" customHeight="1" x14ac:dyDescent="0.25"/>
    <row r="12" spans="1:3" x14ac:dyDescent="0.25">
      <c r="A12" s="85" t="s">
        <v>67</v>
      </c>
      <c r="B12" s="85" t="s">
        <v>74</v>
      </c>
    </row>
    <row r="13" spans="1:3" x14ac:dyDescent="0.25">
      <c r="A13" s="86" t="s">
        <v>68</v>
      </c>
      <c r="B13" s="86" t="s">
        <v>69</v>
      </c>
    </row>
    <row r="15" spans="1:3" x14ac:dyDescent="0.25">
      <c r="C15" s="12"/>
    </row>
    <row r="17" spans="1:3" x14ac:dyDescent="0.25">
      <c r="C17" s="13"/>
    </row>
    <row r="20" spans="1:3" s="11" customFormat="1" x14ac:dyDescent="0.25">
      <c r="A20" s="7"/>
      <c r="B20" s="7"/>
      <c r="C20" s="7"/>
    </row>
    <row r="21" spans="1:3" ht="15" customHeight="1" x14ac:dyDescent="0.25"/>
    <row r="22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0.59055118110236227" right="0.19685039370078741" top="1.1811023622047245" bottom="0.19685039370078741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Q53"/>
  <sheetViews>
    <sheetView zoomScale="70" zoomScaleNormal="70" workbookViewId="0">
      <pane xSplit="2" ySplit="6" topLeftCell="C7" activePane="bottomRight" state="frozen"/>
      <selection activeCell="A20" sqref="A20"/>
      <selection pane="topRight" activeCell="A20" sqref="A20"/>
      <selection pane="bottomLeft" activeCell="A20" sqref="A20"/>
      <selection pane="bottomRight" activeCell="M26" sqref="M26"/>
    </sheetView>
  </sheetViews>
  <sheetFormatPr defaultRowHeight="15" x14ac:dyDescent="0.25"/>
  <cols>
    <col min="1" max="1" width="5.28515625" style="15" customWidth="1"/>
    <col min="2" max="2" width="41.140625" style="15" customWidth="1"/>
    <col min="3" max="4" width="11" style="15" customWidth="1"/>
    <col min="5" max="6" width="12.28515625" style="15" customWidth="1"/>
    <col min="7" max="8" width="15.5703125" style="15" customWidth="1"/>
    <col min="9" max="10" width="12.28515625" style="15" customWidth="1"/>
    <col min="11" max="12" width="15.42578125" style="15" customWidth="1"/>
    <col min="13" max="14" width="12.28515625" style="15" customWidth="1"/>
    <col min="15" max="15" width="17.28515625" style="15" customWidth="1"/>
    <col min="16" max="254" width="8.85546875" style="15"/>
    <col min="255" max="255" width="6.85546875" style="15" customWidth="1"/>
    <col min="256" max="256" width="41.140625" style="15" customWidth="1"/>
    <col min="257" max="257" width="14.28515625" style="15" customWidth="1"/>
    <col min="258" max="259" width="16.5703125" style="15" customWidth="1"/>
    <col min="260" max="510" width="8.85546875" style="15"/>
    <col min="511" max="511" width="6.85546875" style="15" customWidth="1"/>
    <col min="512" max="512" width="41.140625" style="15" customWidth="1"/>
    <col min="513" max="513" width="14.28515625" style="15" customWidth="1"/>
    <col min="514" max="515" width="16.5703125" style="15" customWidth="1"/>
    <col min="516" max="766" width="8.85546875" style="15"/>
    <col min="767" max="767" width="6.85546875" style="15" customWidth="1"/>
    <col min="768" max="768" width="41.140625" style="15" customWidth="1"/>
    <col min="769" max="769" width="14.28515625" style="15" customWidth="1"/>
    <col min="770" max="771" width="16.5703125" style="15" customWidth="1"/>
    <col min="772" max="1022" width="8.85546875" style="15"/>
    <col min="1023" max="1023" width="6.85546875" style="15" customWidth="1"/>
    <col min="1024" max="1024" width="41.140625" style="15" customWidth="1"/>
    <col min="1025" max="1025" width="14.28515625" style="15" customWidth="1"/>
    <col min="1026" max="1027" width="16.5703125" style="15" customWidth="1"/>
    <col min="1028" max="1278" width="8.85546875" style="15"/>
    <col min="1279" max="1279" width="6.85546875" style="15" customWidth="1"/>
    <col min="1280" max="1280" width="41.140625" style="15" customWidth="1"/>
    <col min="1281" max="1281" width="14.28515625" style="15" customWidth="1"/>
    <col min="1282" max="1283" width="16.5703125" style="15" customWidth="1"/>
    <col min="1284" max="1534" width="8.85546875" style="15"/>
    <col min="1535" max="1535" width="6.85546875" style="15" customWidth="1"/>
    <col min="1536" max="1536" width="41.140625" style="15" customWidth="1"/>
    <col min="1537" max="1537" width="14.28515625" style="15" customWidth="1"/>
    <col min="1538" max="1539" width="16.5703125" style="15" customWidth="1"/>
    <col min="1540" max="1790" width="8.85546875" style="15"/>
    <col min="1791" max="1791" width="6.85546875" style="15" customWidth="1"/>
    <col min="1792" max="1792" width="41.140625" style="15" customWidth="1"/>
    <col min="1793" max="1793" width="14.28515625" style="15" customWidth="1"/>
    <col min="1794" max="1795" width="16.5703125" style="15" customWidth="1"/>
    <col min="1796" max="2046" width="8.85546875" style="15"/>
    <col min="2047" max="2047" width="6.85546875" style="15" customWidth="1"/>
    <col min="2048" max="2048" width="41.140625" style="15" customWidth="1"/>
    <col min="2049" max="2049" width="14.28515625" style="15" customWidth="1"/>
    <col min="2050" max="2051" width="16.5703125" style="15" customWidth="1"/>
    <col min="2052" max="2302" width="8.85546875" style="15"/>
    <col min="2303" max="2303" width="6.85546875" style="15" customWidth="1"/>
    <col min="2304" max="2304" width="41.140625" style="15" customWidth="1"/>
    <col min="2305" max="2305" width="14.28515625" style="15" customWidth="1"/>
    <col min="2306" max="2307" width="16.5703125" style="15" customWidth="1"/>
    <col min="2308" max="2558" width="8.85546875" style="15"/>
    <col min="2559" max="2559" width="6.85546875" style="15" customWidth="1"/>
    <col min="2560" max="2560" width="41.140625" style="15" customWidth="1"/>
    <col min="2561" max="2561" width="14.28515625" style="15" customWidth="1"/>
    <col min="2562" max="2563" width="16.5703125" style="15" customWidth="1"/>
    <col min="2564" max="2814" width="8.85546875" style="15"/>
    <col min="2815" max="2815" width="6.85546875" style="15" customWidth="1"/>
    <col min="2816" max="2816" width="41.140625" style="15" customWidth="1"/>
    <col min="2817" max="2817" width="14.28515625" style="15" customWidth="1"/>
    <col min="2818" max="2819" width="16.5703125" style="15" customWidth="1"/>
    <col min="2820" max="3070" width="8.85546875" style="15"/>
    <col min="3071" max="3071" width="6.85546875" style="15" customWidth="1"/>
    <col min="3072" max="3072" width="41.140625" style="15" customWidth="1"/>
    <col min="3073" max="3073" width="14.28515625" style="15" customWidth="1"/>
    <col min="3074" max="3075" width="16.5703125" style="15" customWidth="1"/>
    <col min="3076" max="3326" width="8.85546875" style="15"/>
    <col min="3327" max="3327" width="6.85546875" style="15" customWidth="1"/>
    <col min="3328" max="3328" width="41.140625" style="15" customWidth="1"/>
    <col min="3329" max="3329" width="14.28515625" style="15" customWidth="1"/>
    <col min="3330" max="3331" width="16.5703125" style="15" customWidth="1"/>
    <col min="3332" max="3582" width="8.85546875" style="15"/>
    <col min="3583" max="3583" width="6.85546875" style="15" customWidth="1"/>
    <col min="3584" max="3584" width="41.140625" style="15" customWidth="1"/>
    <col min="3585" max="3585" width="14.28515625" style="15" customWidth="1"/>
    <col min="3586" max="3587" width="16.5703125" style="15" customWidth="1"/>
    <col min="3588" max="3838" width="8.85546875" style="15"/>
    <col min="3839" max="3839" width="6.85546875" style="15" customWidth="1"/>
    <col min="3840" max="3840" width="41.140625" style="15" customWidth="1"/>
    <col min="3841" max="3841" width="14.28515625" style="15" customWidth="1"/>
    <col min="3842" max="3843" width="16.5703125" style="15" customWidth="1"/>
    <col min="3844" max="4094" width="8.85546875" style="15"/>
    <col min="4095" max="4095" width="6.85546875" style="15" customWidth="1"/>
    <col min="4096" max="4096" width="41.140625" style="15" customWidth="1"/>
    <col min="4097" max="4097" width="14.28515625" style="15" customWidth="1"/>
    <col min="4098" max="4099" width="16.5703125" style="15" customWidth="1"/>
    <col min="4100" max="4350" width="8.85546875" style="15"/>
    <col min="4351" max="4351" width="6.85546875" style="15" customWidth="1"/>
    <col min="4352" max="4352" width="41.140625" style="15" customWidth="1"/>
    <col min="4353" max="4353" width="14.28515625" style="15" customWidth="1"/>
    <col min="4354" max="4355" width="16.5703125" style="15" customWidth="1"/>
    <col min="4356" max="4606" width="8.85546875" style="15"/>
    <col min="4607" max="4607" width="6.85546875" style="15" customWidth="1"/>
    <col min="4608" max="4608" width="41.140625" style="15" customWidth="1"/>
    <col min="4609" max="4609" width="14.28515625" style="15" customWidth="1"/>
    <col min="4610" max="4611" width="16.5703125" style="15" customWidth="1"/>
    <col min="4612" max="4862" width="8.85546875" style="15"/>
    <col min="4863" max="4863" width="6.85546875" style="15" customWidth="1"/>
    <col min="4864" max="4864" width="41.140625" style="15" customWidth="1"/>
    <col min="4865" max="4865" width="14.28515625" style="15" customWidth="1"/>
    <col min="4866" max="4867" width="16.5703125" style="15" customWidth="1"/>
    <col min="4868" max="5118" width="8.85546875" style="15"/>
    <col min="5119" max="5119" width="6.85546875" style="15" customWidth="1"/>
    <col min="5120" max="5120" width="41.140625" style="15" customWidth="1"/>
    <col min="5121" max="5121" width="14.28515625" style="15" customWidth="1"/>
    <col min="5122" max="5123" width="16.5703125" style="15" customWidth="1"/>
    <col min="5124" max="5374" width="8.85546875" style="15"/>
    <col min="5375" max="5375" width="6.85546875" style="15" customWidth="1"/>
    <col min="5376" max="5376" width="41.140625" style="15" customWidth="1"/>
    <col min="5377" max="5377" width="14.28515625" style="15" customWidth="1"/>
    <col min="5378" max="5379" width="16.5703125" style="15" customWidth="1"/>
    <col min="5380" max="5630" width="8.85546875" style="15"/>
    <col min="5631" max="5631" width="6.85546875" style="15" customWidth="1"/>
    <col min="5632" max="5632" width="41.140625" style="15" customWidth="1"/>
    <col min="5633" max="5633" width="14.28515625" style="15" customWidth="1"/>
    <col min="5634" max="5635" width="16.5703125" style="15" customWidth="1"/>
    <col min="5636" max="5886" width="8.85546875" style="15"/>
    <col min="5887" max="5887" width="6.85546875" style="15" customWidth="1"/>
    <col min="5888" max="5888" width="41.140625" style="15" customWidth="1"/>
    <col min="5889" max="5889" width="14.28515625" style="15" customWidth="1"/>
    <col min="5890" max="5891" width="16.5703125" style="15" customWidth="1"/>
    <col min="5892" max="6142" width="8.85546875" style="15"/>
    <col min="6143" max="6143" width="6.85546875" style="15" customWidth="1"/>
    <col min="6144" max="6144" width="41.140625" style="15" customWidth="1"/>
    <col min="6145" max="6145" width="14.28515625" style="15" customWidth="1"/>
    <col min="6146" max="6147" width="16.5703125" style="15" customWidth="1"/>
    <col min="6148" max="6398" width="8.85546875" style="15"/>
    <col min="6399" max="6399" width="6.85546875" style="15" customWidth="1"/>
    <col min="6400" max="6400" width="41.140625" style="15" customWidth="1"/>
    <col min="6401" max="6401" width="14.28515625" style="15" customWidth="1"/>
    <col min="6402" max="6403" width="16.5703125" style="15" customWidth="1"/>
    <col min="6404" max="6654" width="8.85546875" style="15"/>
    <col min="6655" max="6655" width="6.85546875" style="15" customWidth="1"/>
    <col min="6656" max="6656" width="41.140625" style="15" customWidth="1"/>
    <col min="6657" max="6657" width="14.28515625" style="15" customWidth="1"/>
    <col min="6658" max="6659" width="16.5703125" style="15" customWidth="1"/>
    <col min="6660" max="6910" width="8.85546875" style="15"/>
    <col min="6911" max="6911" width="6.85546875" style="15" customWidth="1"/>
    <col min="6912" max="6912" width="41.140625" style="15" customWidth="1"/>
    <col min="6913" max="6913" width="14.28515625" style="15" customWidth="1"/>
    <col min="6914" max="6915" width="16.5703125" style="15" customWidth="1"/>
    <col min="6916" max="7166" width="8.85546875" style="15"/>
    <col min="7167" max="7167" width="6.85546875" style="15" customWidth="1"/>
    <col min="7168" max="7168" width="41.140625" style="15" customWidth="1"/>
    <col min="7169" max="7169" width="14.28515625" style="15" customWidth="1"/>
    <col min="7170" max="7171" width="16.5703125" style="15" customWidth="1"/>
    <col min="7172" max="7422" width="8.85546875" style="15"/>
    <col min="7423" max="7423" width="6.85546875" style="15" customWidth="1"/>
    <col min="7424" max="7424" width="41.140625" style="15" customWidth="1"/>
    <col min="7425" max="7425" width="14.28515625" style="15" customWidth="1"/>
    <col min="7426" max="7427" width="16.5703125" style="15" customWidth="1"/>
    <col min="7428" max="7678" width="8.85546875" style="15"/>
    <col min="7679" max="7679" width="6.85546875" style="15" customWidth="1"/>
    <col min="7680" max="7680" width="41.140625" style="15" customWidth="1"/>
    <col min="7681" max="7681" width="14.28515625" style="15" customWidth="1"/>
    <col min="7682" max="7683" width="16.5703125" style="15" customWidth="1"/>
    <col min="7684" max="7934" width="8.85546875" style="15"/>
    <col min="7935" max="7935" width="6.85546875" style="15" customWidth="1"/>
    <col min="7936" max="7936" width="41.140625" style="15" customWidth="1"/>
    <col min="7937" max="7937" width="14.28515625" style="15" customWidth="1"/>
    <col min="7938" max="7939" width="16.5703125" style="15" customWidth="1"/>
    <col min="7940" max="8190" width="8.85546875" style="15"/>
    <col min="8191" max="8191" width="6.85546875" style="15" customWidth="1"/>
    <col min="8192" max="8192" width="41.140625" style="15" customWidth="1"/>
    <col min="8193" max="8193" width="14.28515625" style="15" customWidth="1"/>
    <col min="8194" max="8195" width="16.5703125" style="15" customWidth="1"/>
    <col min="8196" max="8446" width="8.85546875" style="15"/>
    <col min="8447" max="8447" width="6.85546875" style="15" customWidth="1"/>
    <col min="8448" max="8448" width="41.140625" style="15" customWidth="1"/>
    <col min="8449" max="8449" width="14.28515625" style="15" customWidth="1"/>
    <col min="8450" max="8451" width="16.5703125" style="15" customWidth="1"/>
    <col min="8452" max="8702" width="8.85546875" style="15"/>
    <col min="8703" max="8703" width="6.85546875" style="15" customWidth="1"/>
    <col min="8704" max="8704" width="41.140625" style="15" customWidth="1"/>
    <col min="8705" max="8705" width="14.28515625" style="15" customWidth="1"/>
    <col min="8706" max="8707" width="16.5703125" style="15" customWidth="1"/>
    <col min="8708" max="8958" width="8.85546875" style="15"/>
    <col min="8959" max="8959" width="6.85546875" style="15" customWidth="1"/>
    <col min="8960" max="8960" width="41.140625" style="15" customWidth="1"/>
    <col min="8961" max="8961" width="14.28515625" style="15" customWidth="1"/>
    <col min="8962" max="8963" width="16.5703125" style="15" customWidth="1"/>
    <col min="8964" max="9214" width="8.85546875" style="15"/>
    <col min="9215" max="9215" width="6.85546875" style="15" customWidth="1"/>
    <col min="9216" max="9216" width="41.140625" style="15" customWidth="1"/>
    <col min="9217" max="9217" width="14.28515625" style="15" customWidth="1"/>
    <col min="9218" max="9219" width="16.5703125" style="15" customWidth="1"/>
    <col min="9220" max="9470" width="8.85546875" style="15"/>
    <col min="9471" max="9471" width="6.85546875" style="15" customWidth="1"/>
    <col min="9472" max="9472" width="41.140625" style="15" customWidth="1"/>
    <col min="9473" max="9473" width="14.28515625" style="15" customWidth="1"/>
    <col min="9474" max="9475" width="16.5703125" style="15" customWidth="1"/>
    <col min="9476" max="9726" width="8.85546875" style="15"/>
    <col min="9727" max="9727" width="6.85546875" style="15" customWidth="1"/>
    <col min="9728" max="9728" width="41.140625" style="15" customWidth="1"/>
    <col min="9729" max="9729" width="14.28515625" style="15" customWidth="1"/>
    <col min="9730" max="9731" width="16.5703125" style="15" customWidth="1"/>
    <col min="9732" max="9982" width="8.85546875" style="15"/>
    <col min="9983" max="9983" width="6.85546875" style="15" customWidth="1"/>
    <col min="9984" max="9984" width="41.140625" style="15" customWidth="1"/>
    <col min="9985" max="9985" width="14.28515625" style="15" customWidth="1"/>
    <col min="9986" max="9987" width="16.5703125" style="15" customWidth="1"/>
    <col min="9988" max="10238" width="8.85546875" style="15"/>
    <col min="10239" max="10239" width="6.85546875" style="15" customWidth="1"/>
    <col min="10240" max="10240" width="41.140625" style="15" customWidth="1"/>
    <col min="10241" max="10241" width="14.28515625" style="15" customWidth="1"/>
    <col min="10242" max="10243" width="16.5703125" style="15" customWidth="1"/>
    <col min="10244" max="10494" width="8.85546875" style="15"/>
    <col min="10495" max="10495" width="6.85546875" style="15" customWidth="1"/>
    <col min="10496" max="10496" width="41.140625" style="15" customWidth="1"/>
    <col min="10497" max="10497" width="14.28515625" style="15" customWidth="1"/>
    <col min="10498" max="10499" width="16.5703125" style="15" customWidth="1"/>
    <col min="10500" max="10750" width="8.85546875" style="15"/>
    <col min="10751" max="10751" width="6.85546875" style="15" customWidth="1"/>
    <col min="10752" max="10752" width="41.140625" style="15" customWidth="1"/>
    <col min="10753" max="10753" width="14.28515625" style="15" customWidth="1"/>
    <col min="10754" max="10755" width="16.5703125" style="15" customWidth="1"/>
    <col min="10756" max="11006" width="8.85546875" style="15"/>
    <col min="11007" max="11007" width="6.85546875" style="15" customWidth="1"/>
    <col min="11008" max="11008" width="41.140625" style="15" customWidth="1"/>
    <col min="11009" max="11009" width="14.28515625" style="15" customWidth="1"/>
    <col min="11010" max="11011" width="16.5703125" style="15" customWidth="1"/>
    <col min="11012" max="11262" width="8.85546875" style="15"/>
    <col min="11263" max="11263" width="6.85546875" style="15" customWidth="1"/>
    <col min="11264" max="11264" width="41.140625" style="15" customWidth="1"/>
    <col min="11265" max="11265" width="14.28515625" style="15" customWidth="1"/>
    <col min="11266" max="11267" width="16.5703125" style="15" customWidth="1"/>
    <col min="11268" max="11518" width="8.85546875" style="15"/>
    <col min="11519" max="11519" width="6.85546875" style="15" customWidth="1"/>
    <col min="11520" max="11520" width="41.140625" style="15" customWidth="1"/>
    <col min="11521" max="11521" width="14.28515625" style="15" customWidth="1"/>
    <col min="11522" max="11523" width="16.5703125" style="15" customWidth="1"/>
    <col min="11524" max="11774" width="8.85546875" style="15"/>
    <col min="11775" max="11775" width="6.85546875" style="15" customWidth="1"/>
    <col min="11776" max="11776" width="41.140625" style="15" customWidth="1"/>
    <col min="11777" max="11777" width="14.28515625" style="15" customWidth="1"/>
    <col min="11778" max="11779" width="16.5703125" style="15" customWidth="1"/>
    <col min="11780" max="12030" width="8.85546875" style="15"/>
    <col min="12031" max="12031" width="6.85546875" style="15" customWidth="1"/>
    <col min="12032" max="12032" width="41.140625" style="15" customWidth="1"/>
    <col min="12033" max="12033" width="14.28515625" style="15" customWidth="1"/>
    <col min="12034" max="12035" width="16.5703125" style="15" customWidth="1"/>
    <col min="12036" max="12286" width="8.85546875" style="15"/>
    <col min="12287" max="12287" width="6.85546875" style="15" customWidth="1"/>
    <col min="12288" max="12288" width="41.140625" style="15" customWidth="1"/>
    <col min="12289" max="12289" width="14.28515625" style="15" customWidth="1"/>
    <col min="12290" max="12291" width="16.5703125" style="15" customWidth="1"/>
    <col min="12292" max="12542" width="8.85546875" style="15"/>
    <col min="12543" max="12543" width="6.85546875" style="15" customWidth="1"/>
    <col min="12544" max="12544" width="41.140625" style="15" customWidth="1"/>
    <col min="12545" max="12545" width="14.28515625" style="15" customWidth="1"/>
    <col min="12546" max="12547" width="16.5703125" style="15" customWidth="1"/>
    <col min="12548" max="12798" width="8.85546875" style="15"/>
    <col min="12799" max="12799" width="6.85546875" style="15" customWidth="1"/>
    <col min="12800" max="12800" width="41.140625" style="15" customWidth="1"/>
    <col min="12801" max="12801" width="14.28515625" style="15" customWidth="1"/>
    <col min="12802" max="12803" width="16.5703125" style="15" customWidth="1"/>
    <col min="12804" max="13054" width="8.85546875" style="15"/>
    <col min="13055" max="13055" width="6.85546875" style="15" customWidth="1"/>
    <col min="13056" max="13056" width="41.140625" style="15" customWidth="1"/>
    <col min="13057" max="13057" width="14.28515625" style="15" customWidth="1"/>
    <col min="13058" max="13059" width="16.5703125" style="15" customWidth="1"/>
    <col min="13060" max="13310" width="8.85546875" style="15"/>
    <col min="13311" max="13311" width="6.85546875" style="15" customWidth="1"/>
    <col min="13312" max="13312" width="41.140625" style="15" customWidth="1"/>
    <col min="13313" max="13313" width="14.28515625" style="15" customWidth="1"/>
    <col min="13314" max="13315" width="16.5703125" style="15" customWidth="1"/>
    <col min="13316" max="13566" width="8.85546875" style="15"/>
    <col min="13567" max="13567" width="6.85546875" style="15" customWidth="1"/>
    <col min="13568" max="13568" width="41.140625" style="15" customWidth="1"/>
    <col min="13569" max="13569" width="14.28515625" style="15" customWidth="1"/>
    <col min="13570" max="13571" width="16.5703125" style="15" customWidth="1"/>
    <col min="13572" max="13822" width="8.85546875" style="15"/>
    <col min="13823" max="13823" width="6.85546875" style="15" customWidth="1"/>
    <col min="13824" max="13824" width="41.140625" style="15" customWidth="1"/>
    <col min="13825" max="13825" width="14.28515625" style="15" customWidth="1"/>
    <col min="13826" max="13827" width="16.5703125" style="15" customWidth="1"/>
    <col min="13828" max="14078" width="8.85546875" style="15"/>
    <col min="14079" max="14079" width="6.85546875" style="15" customWidth="1"/>
    <col min="14080" max="14080" width="41.140625" style="15" customWidth="1"/>
    <col min="14081" max="14081" width="14.28515625" style="15" customWidth="1"/>
    <col min="14082" max="14083" width="16.5703125" style="15" customWidth="1"/>
    <col min="14084" max="14334" width="8.85546875" style="15"/>
    <col min="14335" max="14335" width="6.85546875" style="15" customWidth="1"/>
    <col min="14336" max="14336" width="41.140625" style="15" customWidth="1"/>
    <col min="14337" max="14337" width="14.28515625" style="15" customWidth="1"/>
    <col min="14338" max="14339" width="16.5703125" style="15" customWidth="1"/>
    <col min="14340" max="14590" width="8.85546875" style="15"/>
    <col min="14591" max="14591" width="6.85546875" style="15" customWidth="1"/>
    <col min="14592" max="14592" width="41.140625" style="15" customWidth="1"/>
    <col min="14593" max="14593" width="14.28515625" style="15" customWidth="1"/>
    <col min="14594" max="14595" width="16.5703125" style="15" customWidth="1"/>
    <col min="14596" max="14846" width="8.85546875" style="15"/>
    <col min="14847" max="14847" width="6.85546875" style="15" customWidth="1"/>
    <col min="14848" max="14848" width="41.140625" style="15" customWidth="1"/>
    <col min="14849" max="14849" width="14.28515625" style="15" customWidth="1"/>
    <col min="14850" max="14851" width="16.5703125" style="15" customWidth="1"/>
    <col min="14852" max="15102" width="8.85546875" style="15"/>
    <col min="15103" max="15103" width="6.85546875" style="15" customWidth="1"/>
    <col min="15104" max="15104" width="41.140625" style="15" customWidth="1"/>
    <col min="15105" max="15105" width="14.28515625" style="15" customWidth="1"/>
    <col min="15106" max="15107" width="16.5703125" style="15" customWidth="1"/>
    <col min="15108" max="15358" width="8.85546875" style="15"/>
    <col min="15359" max="15359" width="6.85546875" style="15" customWidth="1"/>
    <col min="15360" max="15360" width="41.140625" style="15" customWidth="1"/>
    <col min="15361" max="15361" width="14.28515625" style="15" customWidth="1"/>
    <col min="15362" max="15363" width="16.5703125" style="15" customWidth="1"/>
    <col min="15364" max="15614" width="8.85546875" style="15"/>
    <col min="15615" max="15615" width="6.85546875" style="15" customWidth="1"/>
    <col min="15616" max="15616" width="41.140625" style="15" customWidth="1"/>
    <col min="15617" max="15617" width="14.28515625" style="15" customWidth="1"/>
    <col min="15618" max="15619" width="16.5703125" style="15" customWidth="1"/>
    <col min="15620" max="15870" width="8.85546875" style="15"/>
    <col min="15871" max="15871" width="6.85546875" style="15" customWidth="1"/>
    <col min="15872" max="15872" width="41.140625" style="15" customWidth="1"/>
    <col min="15873" max="15873" width="14.28515625" style="15" customWidth="1"/>
    <col min="15874" max="15875" width="16.5703125" style="15" customWidth="1"/>
    <col min="15876" max="16126" width="8.85546875" style="15"/>
    <col min="16127" max="16127" width="6.85546875" style="15" customWidth="1"/>
    <col min="16128" max="16128" width="41.140625" style="15" customWidth="1"/>
    <col min="16129" max="16129" width="14.28515625" style="15" customWidth="1"/>
    <col min="16130" max="16131" width="16.5703125" style="15" customWidth="1"/>
    <col min="16132" max="16381" width="8.85546875" style="15"/>
    <col min="16382" max="16384" width="8.85546875" style="15" customWidth="1"/>
  </cols>
  <sheetData>
    <row r="1" spans="1:16" ht="18.75" customHeight="1" x14ac:dyDescent="0.25">
      <c r="A1" s="110" t="s">
        <v>15</v>
      </c>
      <c r="B1" s="110"/>
      <c r="C1" s="110"/>
      <c r="D1" s="72"/>
      <c r="E1" s="14"/>
      <c r="F1" s="14"/>
      <c r="G1" s="14"/>
      <c r="H1" s="14"/>
    </row>
    <row r="2" spans="1:16" ht="18" customHeight="1" x14ac:dyDescent="0.25">
      <c r="A2" s="111" t="s">
        <v>16</v>
      </c>
      <c r="B2" s="111" t="s">
        <v>14</v>
      </c>
      <c r="C2" s="111" t="s">
        <v>6</v>
      </c>
      <c r="D2" s="117" t="s">
        <v>14</v>
      </c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9"/>
      <c r="P2" s="39"/>
    </row>
    <row r="3" spans="1:16" ht="46.5" customHeight="1" x14ac:dyDescent="0.25">
      <c r="A3" s="112"/>
      <c r="B3" s="112"/>
      <c r="C3" s="112"/>
      <c r="D3" s="120" t="s">
        <v>52</v>
      </c>
      <c r="E3" s="120"/>
      <c r="F3" s="120"/>
      <c r="G3" s="120"/>
      <c r="H3" s="120" t="s">
        <v>53</v>
      </c>
      <c r="I3" s="120"/>
      <c r="J3" s="120"/>
      <c r="K3" s="120"/>
      <c r="L3" s="120" t="s">
        <v>54</v>
      </c>
      <c r="M3" s="120"/>
      <c r="N3" s="120"/>
      <c r="O3" s="120"/>
      <c r="P3" s="39"/>
    </row>
    <row r="4" spans="1:16" x14ac:dyDescent="0.25">
      <c r="A4" s="112"/>
      <c r="B4" s="112"/>
      <c r="C4" s="112"/>
      <c r="D4" s="114" t="s">
        <v>63</v>
      </c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6"/>
      <c r="P4" s="39"/>
    </row>
    <row r="5" spans="1:16" x14ac:dyDescent="0.25">
      <c r="A5" s="112"/>
      <c r="B5" s="112"/>
      <c r="C5" s="112"/>
      <c r="D5" s="37" t="s">
        <v>70</v>
      </c>
      <c r="E5" s="107" t="s">
        <v>71</v>
      </c>
      <c r="F5" s="108"/>
      <c r="G5" s="109"/>
      <c r="H5" s="37" t="s">
        <v>70</v>
      </c>
      <c r="I5" s="107" t="s">
        <v>71</v>
      </c>
      <c r="J5" s="108"/>
      <c r="K5" s="109"/>
      <c r="L5" s="37" t="s">
        <v>70</v>
      </c>
      <c r="M5" s="107" t="s">
        <v>71</v>
      </c>
      <c r="N5" s="108"/>
      <c r="O5" s="109"/>
      <c r="P5" s="39"/>
    </row>
    <row r="6" spans="1:16" ht="21.75" customHeight="1" x14ac:dyDescent="0.25">
      <c r="A6" s="113"/>
      <c r="B6" s="113"/>
      <c r="C6" s="113"/>
      <c r="D6" s="37" t="s">
        <v>17</v>
      </c>
      <c r="E6" s="37" t="s">
        <v>18</v>
      </c>
      <c r="F6" s="37" t="s">
        <v>19</v>
      </c>
      <c r="G6" s="37" t="s">
        <v>17</v>
      </c>
      <c r="H6" s="37" t="s">
        <v>17</v>
      </c>
      <c r="I6" s="37" t="s">
        <v>18</v>
      </c>
      <c r="J6" s="37" t="s">
        <v>19</v>
      </c>
      <c r="K6" s="37" t="s">
        <v>17</v>
      </c>
      <c r="L6" s="37" t="s">
        <v>17</v>
      </c>
      <c r="M6" s="37" t="s">
        <v>18</v>
      </c>
      <c r="N6" s="37" t="s">
        <v>19</v>
      </c>
      <c r="O6" s="37" t="s">
        <v>17</v>
      </c>
    </row>
    <row r="7" spans="1:16" x14ac:dyDescent="0.25">
      <c r="A7" s="16">
        <v>1</v>
      </c>
      <c r="B7" s="16">
        <f>A7+1</f>
        <v>2</v>
      </c>
      <c r="C7" s="16">
        <f t="shared" ref="C7:G7" si="0">B7+1</f>
        <v>3</v>
      </c>
      <c r="D7" s="16">
        <v>4</v>
      </c>
      <c r="E7" s="16">
        <f>D7+1</f>
        <v>5</v>
      </c>
      <c r="F7" s="16">
        <f t="shared" si="0"/>
        <v>6</v>
      </c>
      <c r="G7" s="16">
        <f t="shared" si="0"/>
        <v>7</v>
      </c>
      <c r="H7" s="16">
        <f t="shared" ref="H7" si="1">G7+1</f>
        <v>8</v>
      </c>
      <c r="I7" s="16">
        <f t="shared" ref="I7" si="2">H7+1</f>
        <v>9</v>
      </c>
      <c r="J7" s="16">
        <f t="shared" ref="J7" si="3">I7+1</f>
        <v>10</v>
      </c>
      <c r="K7" s="16">
        <f t="shared" ref="K7" si="4">J7+1</f>
        <v>11</v>
      </c>
      <c r="L7" s="16">
        <f t="shared" ref="L7" si="5">K7+1</f>
        <v>12</v>
      </c>
      <c r="M7" s="16">
        <f t="shared" ref="M7" si="6">L7+1</f>
        <v>13</v>
      </c>
      <c r="N7" s="16">
        <f t="shared" ref="N7" si="7">M7+1</f>
        <v>14</v>
      </c>
      <c r="O7" s="16">
        <f t="shared" ref="O7" si="8">N7+1</f>
        <v>15</v>
      </c>
    </row>
    <row r="8" spans="1:16" x14ac:dyDescent="0.25">
      <c r="A8" s="17" t="s">
        <v>1</v>
      </c>
      <c r="B8" s="18" t="s">
        <v>20</v>
      </c>
      <c r="C8" s="17" t="s">
        <v>4</v>
      </c>
      <c r="D8" s="73">
        <v>9468.4260000000013</v>
      </c>
      <c r="E8" s="59">
        <f t="shared" ref="E8:F8" si="9">E9+E12</f>
        <v>4800</v>
      </c>
      <c r="F8" s="60">
        <f t="shared" si="9"/>
        <v>5010</v>
      </c>
      <c r="G8" s="61">
        <f>E8+F8</f>
        <v>9810</v>
      </c>
      <c r="H8" s="77">
        <v>6967.9110000000001</v>
      </c>
      <c r="I8" s="59">
        <f t="shared" ref="I8:J8" si="10">I9+I12</f>
        <v>4314</v>
      </c>
      <c r="J8" s="60">
        <f t="shared" si="10"/>
        <v>4099.0000000010004</v>
      </c>
      <c r="K8" s="62">
        <f>I8+J8</f>
        <v>8413.0000000010004</v>
      </c>
      <c r="L8" s="82">
        <v>21871.038689282672</v>
      </c>
      <c r="M8" s="59">
        <f t="shared" ref="M8:N8" si="11">M9+M12</f>
        <v>11430</v>
      </c>
      <c r="N8" s="60">
        <f t="shared" si="11"/>
        <v>11099.000000010001</v>
      </c>
      <c r="O8" s="61">
        <f>M8+N8</f>
        <v>22529.000000010001</v>
      </c>
    </row>
    <row r="9" spans="1:16" ht="30" x14ac:dyDescent="0.25">
      <c r="A9" s="19" t="s">
        <v>21</v>
      </c>
      <c r="B9" s="20" t="s">
        <v>22</v>
      </c>
      <c r="C9" s="21" t="s">
        <v>4</v>
      </c>
      <c r="D9" s="74">
        <v>9468.4260000000013</v>
      </c>
      <c r="E9" s="63">
        <f t="shared" ref="E9:F9" si="12">E10+E11</f>
        <v>4800</v>
      </c>
      <c r="F9" s="64">
        <f t="shared" si="12"/>
        <v>5010</v>
      </c>
      <c r="G9" s="47">
        <f>E9+F9</f>
        <v>9810</v>
      </c>
      <c r="H9" s="48">
        <v>6967.9110000000001</v>
      </c>
      <c r="I9" s="63">
        <f t="shared" ref="I9:J9" si="13">I10+I11</f>
        <v>4314</v>
      </c>
      <c r="J9" s="64">
        <f t="shared" si="13"/>
        <v>4099.0000000010004</v>
      </c>
      <c r="K9" s="50">
        <f>I9+J9</f>
        <v>8413.0000000010004</v>
      </c>
      <c r="L9" s="48">
        <v>21871.038689282672</v>
      </c>
      <c r="M9" s="63">
        <f t="shared" ref="M9:N9" si="14">M10+M11</f>
        <v>11430</v>
      </c>
      <c r="N9" s="64">
        <f t="shared" si="14"/>
        <v>11099.000000010001</v>
      </c>
      <c r="O9" s="47">
        <f>M9+N9</f>
        <v>22529.000000010001</v>
      </c>
    </row>
    <row r="10" spans="1:16" x14ac:dyDescent="0.25">
      <c r="A10" s="19"/>
      <c r="B10" s="22" t="s">
        <v>23</v>
      </c>
      <c r="C10" s="21" t="s">
        <v>4</v>
      </c>
      <c r="D10" s="74">
        <v>9468.4260000000013</v>
      </c>
      <c r="E10" s="87">
        <v>4800</v>
      </c>
      <c r="F10" s="88">
        <v>5010</v>
      </c>
      <c r="G10" s="47">
        <f t="shared" ref="G10:G32" si="15">E10+F10</f>
        <v>9810</v>
      </c>
      <c r="H10" s="48">
        <v>6967.9110000000001</v>
      </c>
      <c r="I10" s="87">
        <v>4314</v>
      </c>
      <c r="J10" s="88">
        <v>4099.0000000010004</v>
      </c>
      <c r="K10" s="50">
        <f t="shared" ref="K10:K32" si="16">I10+J10</f>
        <v>8413.0000000010004</v>
      </c>
      <c r="L10" s="48">
        <v>21871.038689282672</v>
      </c>
      <c r="M10" s="87">
        <v>11430</v>
      </c>
      <c r="N10" s="88">
        <v>11099.000000010001</v>
      </c>
      <c r="O10" s="47">
        <f t="shared" ref="O10:O32" si="17">M10+N10</f>
        <v>22529.000000010001</v>
      </c>
    </row>
    <row r="11" spans="1:16" x14ac:dyDescent="0.25">
      <c r="A11" s="19"/>
      <c r="B11" s="22" t="s">
        <v>24</v>
      </c>
      <c r="C11" s="21" t="s">
        <v>4</v>
      </c>
      <c r="D11" s="74"/>
      <c r="E11" s="89"/>
      <c r="F11" s="90"/>
      <c r="G11" s="47"/>
      <c r="H11" s="48"/>
      <c r="I11" s="89"/>
      <c r="J11" s="90"/>
      <c r="K11" s="50"/>
      <c r="L11" s="48"/>
      <c r="M11" s="89"/>
      <c r="N11" s="90"/>
      <c r="O11" s="47"/>
    </row>
    <row r="12" spans="1:16" x14ac:dyDescent="0.25">
      <c r="A12" s="19" t="s">
        <v>25</v>
      </c>
      <c r="B12" s="20" t="s">
        <v>26</v>
      </c>
      <c r="C12" s="21" t="s">
        <v>4</v>
      </c>
      <c r="D12" s="74"/>
      <c r="E12" s="89"/>
      <c r="F12" s="90"/>
      <c r="G12" s="47"/>
      <c r="H12" s="48"/>
      <c r="I12" s="89"/>
      <c r="J12" s="90"/>
      <c r="K12" s="50"/>
      <c r="L12" s="48"/>
      <c r="M12" s="89"/>
      <c r="N12" s="90"/>
      <c r="O12" s="47"/>
    </row>
    <row r="13" spans="1:16" x14ac:dyDescent="0.25">
      <c r="A13" s="19" t="s">
        <v>2</v>
      </c>
      <c r="B13" s="20" t="s">
        <v>27</v>
      </c>
      <c r="C13" s="21" t="s">
        <v>4</v>
      </c>
      <c r="D13" s="74"/>
      <c r="E13" s="89"/>
      <c r="F13" s="90"/>
      <c r="G13" s="47"/>
      <c r="H13" s="48"/>
      <c r="I13" s="89"/>
      <c r="J13" s="90"/>
      <c r="K13" s="50"/>
      <c r="L13" s="48"/>
      <c r="M13" s="89"/>
      <c r="N13" s="90"/>
      <c r="O13" s="47"/>
    </row>
    <row r="14" spans="1:16" ht="29.25" x14ac:dyDescent="0.25">
      <c r="A14" s="23" t="s">
        <v>0</v>
      </c>
      <c r="B14" s="24" t="s">
        <v>28</v>
      </c>
      <c r="C14" s="25" t="s">
        <v>4</v>
      </c>
      <c r="D14" s="75">
        <v>9068.7620000000006</v>
      </c>
      <c r="E14" s="91">
        <f t="shared" ref="E14:F14" si="18">E15+E16+E17</f>
        <v>4654.7109459999992</v>
      </c>
      <c r="F14" s="91">
        <f t="shared" si="18"/>
        <v>4786.4541719999988</v>
      </c>
      <c r="G14" s="45">
        <f t="shared" si="15"/>
        <v>9441.1651179999972</v>
      </c>
      <c r="H14" s="78">
        <v>6621.1639999999998</v>
      </c>
      <c r="I14" s="91">
        <f t="shared" ref="I14:J14" si="19">I15+I16+I17</f>
        <v>4245.1994500000001</v>
      </c>
      <c r="J14" s="91">
        <f t="shared" si="19"/>
        <v>3927.5282000010002</v>
      </c>
      <c r="K14" s="65">
        <f t="shared" si="16"/>
        <v>8172.7276500010003</v>
      </c>
      <c r="L14" s="83">
        <v>21199.794999999998</v>
      </c>
      <c r="M14" s="91">
        <f t="shared" ref="M14:N14" si="20">M15+M16+M17</f>
        <v>11106.915794</v>
      </c>
      <c r="N14" s="91">
        <f t="shared" si="20"/>
        <v>10673.45336901</v>
      </c>
      <c r="O14" s="66">
        <f t="shared" si="17"/>
        <v>21780.36916301</v>
      </c>
    </row>
    <row r="15" spans="1:16" x14ac:dyDescent="0.25">
      <c r="A15" s="19" t="s">
        <v>29</v>
      </c>
      <c r="B15" s="26" t="s">
        <v>30</v>
      </c>
      <c r="C15" s="21" t="s">
        <v>4</v>
      </c>
      <c r="D15" s="74">
        <v>3700.2</v>
      </c>
      <c r="E15" s="87">
        <v>1643.8013719999999</v>
      </c>
      <c r="F15" s="87">
        <v>1533.0245199999999</v>
      </c>
      <c r="G15" s="67">
        <f t="shared" si="15"/>
        <v>3176.8258919999998</v>
      </c>
      <c r="H15" s="79">
        <v>4626.3</v>
      </c>
      <c r="I15" s="87">
        <v>2146.9420479999999</v>
      </c>
      <c r="J15" s="87">
        <v>2055.827053</v>
      </c>
      <c r="K15" s="68">
        <f t="shared" si="16"/>
        <v>4202.7691009999999</v>
      </c>
      <c r="L15" s="79">
        <v>10167.799999999999</v>
      </c>
      <c r="M15" s="87">
        <v>4465.0253670000002</v>
      </c>
      <c r="N15" s="87">
        <v>4261.4239459999999</v>
      </c>
      <c r="O15" s="67">
        <f t="shared" si="17"/>
        <v>8726.449313000001</v>
      </c>
    </row>
    <row r="16" spans="1:16" x14ac:dyDescent="0.25">
      <c r="A16" s="19" t="s">
        <v>31</v>
      </c>
      <c r="B16" s="26" t="s">
        <v>32</v>
      </c>
      <c r="C16" s="21" t="s">
        <v>4</v>
      </c>
      <c r="D16" s="74">
        <v>0</v>
      </c>
      <c r="E16" s="87">
        <v>3005.0986280000002</v>
      </c>
      <c r="F16" s="87">
        <v>3238.6382839999997</v>
      </c>
      <c r="G16" s="67">
        <f t="shared" si="15"/>
        <v>6243.7369120000003</v>
      </c>
      <c r="H16" s="79">
        <v>0</v>
      </c>
      <c r="I16" s="87">
        <v>2095.2579520000004</v>
      </c>
      <c r="J16" s="87">
        <v>1851.3369180000002</v>
      </c>
      <c r="K16" s="68">
        <f t="shared" si="16"/>
        <v>3946.5948700000008</v>
      </c>
      <c r="L16" s="79">
        <v>0</v>
      </c>
      <c r="M16" s="87">
        <v>6385.4746329999998</v>
      </c>
      <c r="N16" s="87">
        <v>6248.2461960000001</v>
      </c>
      <c r="O16" s="67">
        <f t="shared" si="17"/>
        <v>12633.720829</v>
      </c>
    </row>
    <row r="17" spans="1:17" x14ac:dyDescent="0.25">
      <c r="A17" s="19" t="s">
        <v>33</v>
      </c>
      <c r="B17" s="26" t="s">
        <v>34</v>
      </c>
      <c r="C17" s="21" t="s">
        <v>4</v>
      </c>
      <c r="D17" s="74">
        <v>5368.5620000000008</v>
      </c>
      <c r="E17" s="87">
        <v>5.8109460000000581</v>
      </c>
      <c r="F17" s="87">
        <v>14.791367999999238</v>
      </c>
      <c r="G17" s="67">
        <f t="shared" si="15"/>
        <v>20.602313999999296</v>
      </c>
      <c r="H17" s="79">
        <v>1994.8639999999996</v>
      </c>
      <c r="I17" s="87">
        <v>2.999449999999797</v>
      </c>
      <c r="J17" s="87">
        <v>20.364229001000012</v>
      </c>
      <c r="K17" s="68">
        <f t="shared" si="16"/>
        <v>23.363679000999809</v>
      </c>
      <c r="L17" s="79">
        <v>11031.994999999999</v>
      </c>
      <c r="M17" s="87">
        <v>256.41579400000046</v>
      </c>
      <c r="N17" s="87">
        <v>163.78322700999979</v>
      </c>
      <c r="O17" s="67">
        <f t="shared" si="17"/>
        <v>420.19902101000025</v>
      </c>
    </row>
    <row r="18" spans="1:17" x14ac:dyDescent="0.25">
      <c r="A18" s="27" t="s">
        <v>3</v>
      </c>
      <c r="B18" s="28" t="s">
        <v>35</v>
      </c>
      <c r="C18" s="21" t="s">
        <v>4</v>
      </c>
      <c r="D18" s="74">
        <v>399.66400000000067</v>
      </c>
      <c r="E18" s="92">
        <f t="shared" ref="E18:F18" si="21">E8-E14</f>
        <v>145.28905400000076</v>
      </c>
      <c r="F18" s="92">
        <f t="shared" si="21"/>
        <v>223.54582800000117</v>
      </c>
      <c r="G18" s="45">
        <f t="shared" si="15"/>
        <v>368.83488200000193</v>
      </c>
      <c r="H18" s="78">
        <v>346.7470000000003</v>
      </c>
      <c r="I18" s="92">
        <f t="shared" ref="I18:J18" si="22">I8-I14</f>
        <v>68.80054999999993</v>
      </c>
      <c r="J18" s="92">
        <f t="shared" si="22"/>
        <v>171.47180000000026</v>
      </c>
      <c r="K18" s="65">
        <f t="shared" si="16"/>
        <v>240.27235000000019</v>
      </c>
      <c r="L18" s="83">
        <v>671.24368928267359</v>
      </c>
      <c r="M18" s="92">
        <f t="shared" ref="M18:N18" si="23">M8-M14</f>
        <v>323.08420599999954</v>
      </c>
      <c r="N18" s="92">
        <f t="shared" si="23"/>
        <v>425.54663100000107</v>
      </c>
      <c r="O18" s="45">
        <f t="shared" si="17"/>
        <v>748.63083700000061</v>
      </c>
    </row>
    <row r="19" spans="1:17" x14ac:dyDescent="0.25">
      <c r="A19" s="27"/>
      <c r="B19" s="26" t="s">
        <v>36</v>
      </c>
      <c r="C19" s="21"/>
      <c r="D19" s="74">
        <v>399.66399999999999</v>
      </c>
      <c r="E19" s="93">
        <f>E20+E27+E30</f>
        <v>145.28905400000002</v>
      </c>
      <c r="F19" s="93">
        <f t="shared" ref="F19" si="24">F20+F27+F30</f>
        <v>223.545828</v>
      </c>
      <c r="G19" s="46">
        <f t="shared" si="15"/>
        <v>368.83488199999999</v>
      </c>
      <c r="H19" s="80">
        <v>346.74699999999996</v>
      </c>
      <c r="I19" s="93">
        <f>I20+I27+I30</f>
        <v>68.800549999999987</v>
      </c>
      <c r="J19" s="93">
        <f t="shared" ref="J19" si="25">J20+J27+J30</f>
        <v>171.4718</v>
      </c>
      <c r="K19" s="69">
        <f t="shared" si="16"/>
        <v>240.27234999999999</v>
      </c>
      <c r="L19" s="84">
        <v>671.24368928267279</v>
      </c>
      <c r="M19" s="93">
        <f t="shared" ref="M19:N19" si="26">M20+M27+M30</f>
        <v>323.08420599999999</v>
      </c>
      <c r="N19" s="93">
        <f t="shared" si="26"/>
        <v>425.54663099999993</v>
      </c>
      <c r="O19" s="70">
        <f t="shared" si="17"/>
        <v>748.63083699999993</v>
      </c>
    </row>
    <row r="20" spans="1:17" x14ac:dyDescent="0.25">
      <c r="A20" s="27" t="s">
        <v>37</v>
      </c>
      <c r="B20" s="28" t="s">
        <v>38</v>
      </c>
      <c r="C20" s="21" t="s">
        <v>4</v>
      </c>
      <c r="D20" s="74">
        <v>278.565</v>
      </c>
      <c r="E20" s="92">
        <f t="shared" ref="E20:F20" si="27">E21+E24</f>
        <v>89.089054000000004</v>
      </c>
      <c r="F20" s="92">
        <f t="shared" si="27"/>
        <v>153.83282800000001</v>
      </c>
      <c r="G20" s="45">
        <f t="shared" si="15"/>
        <v>242.92188200000001</v>
      </c>
      <c r="H20" s="78">
        <v>298.52199999999999</v>
      </c>
      <c r="I20" s="92">
        <f t="shared" ref="I20:J20" si="28">I21+I24</f>
        <v>56.50054999999999</v>
      </c>
      <c r="J20" s="92">
        <f t="shared" si="28"/>
        <v>152.45680000000002</v>
      </c>
      <c r="K20" s="65">
        <f t="shared" si="16"/>
        <v>208.95735000000002</v>
      </c>
      <c r="L20" s="83">
        <v>525.54586481185834</v>
      </c>
      <c r="M20" s="92">
        <f t="shared" ref="M20:N20" si="29">M21+M24</f>
        <v>259.58420599999999</v>
      </c>
      <c r="N20" s="92">
        <f t="shared" si="29"/>
        <v>304.68963099999996</v>
      </c>
      <c r="O20" s="66">
        <f t="shared" si="17"/>
        <v>564.27383699999996</v>
      </c>
    </row>
    <row r="21" spans="1:17" x14ac:dyDescent="0.25">
      <c r="A21" s="29"/>
      <c r="B21" s="30" t="s">
        <v>39</v>
      </c>
      <c r="C21" s="21" t="s">
        <v>4</v>
      </c>
      <c r="D21" s="74"/>
      <c r="E21" s="94">
        <f t="shared" ref="E21:F21" si="30">E22+E23</f>
        <v>0</v>
      </c>
      <c r="F21" s="94">
        <f t="shared" si="30"/>
        <v>0</v>
      </c>
      <c r="G21" s="47"/>
      <c r="H21" s="48"/>
      <c r="I21" s="94">
        <f t="shared" ref="I21:J21" si="31">I22+I23</f>
        <v>0</v>
      </c>
      <c r="J21" s="94">
        <f t="shared" si="31"/>
        <v>0</v>
      </c>
      <c r="K21" s="68"/>
      <c r="L21" s="79"/>
      <c r="M21" s="94">
        <f t="shared" ref="M21:N21" si="32">M22+M23</f>
        <v>0</v>
      </c>
      <c r="N21" s="94">
        <f t="shared" si="32"/>
        <v>0</v>
      </c>
      <c r="O21" s="67"/>
      <c r="Q21" s="40"/>
    </row>
    <row r="22" spans="1:17" x14ac:dyDescent="0.25">
      <c r="A22" s="29"/>
      <c r="B22" s="31" t="s">
        <v>40</v>
      </c>
      <c r="C22" s="21" t="s">
        <v>4</v>
      </c>
      <c r="D22" s="74"/>
      <c r="E22" s="89"/>
      <c r="F22" s="90"/>
      <c r="G22" s="47"/>
      <c r="H22" s="48"/>
      <c r="I22" s="89"/>
      <c r="J22" s="90"/>
      <c r="K22" s="68"/>
      <c r="L22" s="79"/>
      <c r="M22" s="89"/>
      <c r="N22" s="90"/>
      <c r="O22" s="67"/>
    </row>
    <row r="23" spans="1:17" x14ac:dyDescent="0.25">
      <c r="A23" s="29"/>
      <c r="B23" s="31" t="s">
        <v>41</v>
      </c>
      <c r="C23" s="21" t="s">
        <v>4</v>
      </c>
      <c r="D23" s="74"/>
      <c r="E23" s="89"/>
      <c r="F23" s="90"/>
      <c r="G23" s="47"/>
      <c r="H23" s="48"/>
      <c r="I23" s="89"/>
      <c r="J23" s="90"/>
      <c r="K23" s="68"/>
      <c r="L23" s="79"/>
      <c r="M23" s="89"/>
      <c r="N23" s="90"/>
      <c r="O23" s="67"/>
    </row>
    <row r="24" spans="1:17" x14ac:dyDescent="0.25">
      <c r="A24" s="29"/>
      <c r="B24" s="30" t="s">
        <v>42</v>
      </c>
      <c r="C24" s="21" t="s">
        <v>4</v>
      </c>
      <c r="D24" s="74">
        <v>278.565</v>
      </c>
      <c r="E24" s="94">
        <f t="shared" ref="E24:F24" si="33">E25+E26</f>
        <v>89.089054000000004</v>
      </c>
      <c r="F24" s="94">
        <f t="shared" si="33"/>
        <v>153.83282800000001</v>
      </c>
      <c r="G24" s="47">
        <f t="shared" si="15"/>
        <v>242.92188200000001</v>
      </c>
      <c r="H24" s="48">
        <v>298.52199999999999</v>
      </c>
      <c r="I24" s="94">
        <f t="shared" ref="I24:J24" si="34">I25+I26</f>
        <v>56.50054999999999</v>
      </c>
      <c r="J24" s="94">
        <f t="shared" si="34"/>
        <v>152.45680000000002</v>
      </c>
      <c r="K24" s="50">
        <f t="shared" si="16"/>
        <v>208.95735000000002</v>
      </c>
      <c r="L24" s="48">
        <v>525.54586481185834</v>
      </c>
      <c r="M24" s="94">
        <f t="shared" ref="M24:N24" si="35">M25+M26</f>
        <v>259.58420599999999</v>
      </c>
      <c r="N24" s="94">
        <f t="shared" si="35"/>
        <v>304.68963099999996</v>
      </c>
      <c r="O24" s="47">
        <f t="shared" si="17"/>
        <v>564.27383699999996</v>
      </c>
    </row>
    <row r="25" spans="1:17" x14ac:dyDescent="0.25">
      <c r="A25" s="29"/>
      <c r="B25" s="31" t="s">
        <v>40</v>
      </c>
      <c r="C25" s="21" t="s">
        <v>4</v>
      </c>
      <c r="D25" s="74"/>
      <c r="E25" s="89"/>
      <c r="F25" s="90"/>
      <c r="G25" s="47"/>
      <c r="H25" s="48"/>
      <c r="I25" s="89"/>
      <c r="J25" s="90"/>
      <c r="K25" s="50"/>
      <c r="L25" s="48"/>
      <c r="M25" s="96"/>
      <c r="N25" s="97"/>
      <c r="O25" s="47"/>
    </row>
    <row r="26" spans="1:17" x14ac:dyDescent="0.25">
      <c r="A26" s="29"/>
      <c r="B26" s="31" t="s">
        <v>41</v>
      </c>
      <c r="C26" s="21" t="s">
        <v>4</v>
      </c>
      <c r="D26" s="74">
        <v>278.565</v>
      </c>
      <c r="E26" s="87">
        <v>89.089054000000004</v>
      </c>
      <c r="F26" s="88">
        <v>153.83282800000001</v>
      </c>
      <c r="G26" s="47">
        <f t="shared" si="15"/>
        <v>242.92188200000001</v>
      </c>
      <c r="H26" s="48">
        <v>298.52199999999999</v>
      </c>
      <c r="I26" s="87">
        <v>56.50054999999999</v>
      </c>
      <c r="J26" s="88">
        <v>152.45680000000002</v>
      </c>
      <c r="K26" s="50">
        <f t="shared" si="16"/>
        <v>208.95735000000002</v>
      </c>
      <c r="L26" s="48">
        <v>525.54586481185834</v>
      </c>
      <c r="M26" s="87">
        <v>259.58420599999999</v>
      </c>
      <c r="N26" s="88">
        <v>304.68963099999996</v>
      </c>
      <c r="O26" s="47">
        <f t="shared" si="17"/>
        <v>564.27383699999996</v>
      </c>
    </row>
    <row r="27" spans="1:17" x14ac:dyDescent="0.25">
      <c r="A27" s="27" t="s">
        <v>43</v>
      </c>
      <c r="B27" s="32" t="s">
        <v>44</v>
      </c>
      <c r="C27" s="21" t="s">
        <v>4</v>
      </c>
      <c r="D27" s="74">
        <v>116.444</v>
      </c>
      <c r="E27" s="91">
        <f t="shared" ref="E27:F27" si="36">E28+E29</f>
        <v>54.4</v>
      </c>
      <c r="F27" s="91">
        <f t="shared" si="36"/>
        <v>66.846999999999994</v>
      </c>
      <c r="G27" s="45">
        <f t="shared" si="15"/>
        <v>121.24699999999999</v>
      </c>
      <c r="H27" s="78">
        <v>41.661999999999999</v>
      </c>
      <c r="I27" s="91">
        <f t="shared" ref="I27:J27" si="37">I28+I29</f>
        <v>10.3</v>
      </c>
      <c r="J27" s="91">
        <f t="shared" si="37"/>
        <v>14.537999999999997</v>
      </c>
      <c r="K27" s="51">
        <f t="shared" si="16"/>
        <v>24.837999999999997</v>
      </c>
      <c r="L27" s="78">
        <v>137.7151768503424</v>
      </c>
      <c r="M27" s="91">
        <f t="shared" ref="M27:N27" si="38">M28+M29</f>
        <v>56</v>
      </c>
      <c r="N27" s="91">
        <f t="shared" si="38"/>
        <v>107.967</v>
      </c>
      <c r="O27" s="45">
        <f t="shared" si="17"/>
        <v>163.96699999999998</v>
      </c>
      <c r="P27" s="42"/>
    </row>
    <row r="28" spans="1:17" x14ac:dyDescent="0.25">
      <c r="A28" s="29"/>
      <c r="B28" s="31" t="s">
        <v>40</v>
      </c>
      <c r="C28" s="21" t="s">
        <v>4</v>
      </c>
      <c r="D28" s="74"/>
      <c r="E28" s="89"/>
      <c r="F28" s="90"/>
      <c r="G28" s="47"/>
      <c r="H28" s="48"/>
      <c r="I28" s="89"/>
      <c r="J28" s="90"/>
      <c r="K28" s="50"/>
      <c r="L28" s="48"/>
      <c r="M28" s="96"/>
      <c r="N28" s="97"/>
      <c r="O28" s="47"/>
    </row>
    <row r="29" spans="1:17" x14ac:dyDescent="0.25">
      <c r="A29" s="29"/>
      <c r="B29" s="33" t="s">
        <v>45</v>
      </c>
      <c r="C29" s="21" t="s">
        <v>4</v>
      </c>
      <c r="D29" s="74">
        <v>116.444</v>
      </c>
      <c r="E29" s="87">
        <v>54.4</v>
      </c>
      <c r="F29" s="88">
        <v>66.846999999999994</v>
      </c>
      <c r="G29" s="47">
        <f t="shared" si="15"/>
        <v>121.24699999999999</v>
      </c>
      <c r="H29" s="48">
        <v>41.661999999999999</v>
      </c>
      <c r="I29" s="87">
        <v>10.3</v>
      </c>
      <c r="J29" s="88">
        <v>14.537999999999997</v>
      </c>
      <c r="K29" s="50">
        <f t="shared" si="16"/>
        <v>24.837999999999997</v>
      </c>
      <c r="L29" s="48">
        <v>137.7151768503424</v>
      </c>
      <c r="M29" s="87">
        <v>56</v>
      </c>
      <c r="N29" s="88">
        <v>107.967</v>
      </c>
      <c r="O29" s="47">
        <f t="shared" si="17"/>
        <v>163.96699999999998</v>
      </c>
    </row>
    <row r="30" spans="1:17" x14ac:dyDescent="0.25">
      <c r="A30" s="27" t="s">
        <v>46</v>
      </c>
      <c r="B30" s="32" t="s">
        <v>47</v>
      </c>
      <c r="C30" s="21" t="s">
        <v>4</v>
      </c>
      <c r="D30" s="74">
        <v>4.6550000000000002</v>
      </c>
      <c r="E30" s="91">
        <f t="shared" ref="E30:F30" si="39">E31+E32</f>
        <v>1.8</v>
      </c>
      <c r="F30" s="91">
        <f t="shared" si="39"/>
        <v>2.8660000000000001</v>
      </c>
      <c r="G30" s="45">
        <f t="shared" si="15"/>
        <v>4.6660000000000004</v>
      </c>
      <c r="H30" s="78">
        <v>6.5629999999999997</v>
      </c>
      <c r="I30" s="91">
        <f t="shared" ref="I30:J30" si="40">I31+I32</f>
        <v>2</v>
      </c>
      <c r="J30" s="91">
        <f t="shared" si="40"/>
        <v>4.4770000000000003</v>
      </c>
      <c r="K30" s="51">
        <f t="shared" si="16"/>
        <v>6.4770000000000003</v>
      </c>
      <c r="L30" s="78">
        <v>7.9826476204720143</v>
      </c>
      <c r="M30" s="91">
        <f t="shared" ref="M30:N30" si="41">M31+M32</f>
        <v>7.5</v>
      </c>
      <c r="N30" s="91">
        <f t="shared" si="41"/>
        <v>12.889999999999999</v>
      </c>
      <c r="O30" s="45">
        <f t="shared" si="17"/>
        <v>20.39</v>
      </c>
    </row>
    <row r="31" spans="1:17" x14ac:dyDescent="0.25">
      <c r="A31" s="29"/>
      <c r="B31" s="31" t="s">
        <v>40</v>
      </c>
      <c r="C31" s="21" t="s">
        <v>4</v>
      </c>
      <c r="D31" s="74"/>
      <c r="E31" s="89"/>
      <c r="F31" s="90"/>
      <c r="G31" s="47"/>
      <c r="H31" s="48"/>
      <c r="I31" s="89"/>
      <c r="J31" s="90"/>
      <c r="K31" s="50"/>
      <c r="L31" s="48"/>
      <c r="M31" s="96"/>
      <c r="N31" s="97"/>
      <c r="O31" s="47"/>
    </row>
    <row r="32" spans="1:17" x14ac:dyDescent="0.25">
      <c r="A32" s="34"/>
      <c r="B32" s="35" t="s">
        <v>48</v>
      </c>
      <c r="C32" s="36" t="s">
        <v>4</v>
      </c>
      <c r="D32" s="76">
        <v>4.6550000000000002</v>
      </c>
      <c r="E32" s="95">
        <v>1.8</v>
      </c>
      <c r="F32" s="95">
        <v>2.8660000000000001</v>
      </c>
      <c r="G32" s="49">
        <f t="shared" si="15"/>
        <v>4.6660000000000004</v>
      </c>
      <c r="H32" s="81">
        <v>6.5629999999999997</v>
      </c>
      <c r="I32" s="95">
        <v>2</v>
      </c>
      <c r="J32" s="95">
        <v>4.4770000000000003</v>
      </c>
      <c r="K32" s="52">
        <f t="shared" si="16"/>
        <v>6.4770000000000003</v>
      </c>
      <c r="L32" s="81">
        <v>7.9826476204720143</v>
      </c>
      <c r="M32" s="95">
        <v>7.5</v>
      </c>
      <c r="N32" s="95">
        <v>12.889999999999999</v>
      </c>
      <c r="O32" s="49">
        <f t="shared" si="17"/>
        <v>20.39</v>
      </c>
    </row>
    <row r="34" spans="2:17" hidden="1" x14ac:dyDescent="0.25">
      <c r="E34" s="106" t="s">
        <v>61</v>
      </c>
      <c r="F34" s="106"/>
      <c r="G34" s="106"/>
      <c r="H34" s="71"/>
      <c r="I34" s="42"/>
      <c r="J34" s="42"/>
      <c r="K34" s="42"/>
      <c r="L34" s="42"/>
      <c r="M34" s="106" t="s">
        <v>62</v>
      </c>
      <c r="N34" s="106"/>
      <c r="O34" s="106"/>
    </row>
    <row r="35" spans="2:17" ht="29.25" hidden="1" x14ac:dyDescent="0.25">
      <c r="B35" s="24" t="s">
        <v>28</v>
      </c>
      <c r="E35" s="54">
        <v>4492.9901470000013</v>
      </c>
      <c r="F35" s="54">
        <v>4403.4074029999992</v>
      </c>
      <c r="G35" s="54">
        <v>8896.3975500000015</v>
      </c>
      <c r="H35" s="54"/>
      <c r="I35" s="15" t="s">
        <v>17</v>
      </c>
      <c r="J35" s="15">
        <v>8771.6389999999992</v>
      </c>
      <c r="K35" s="53" t="s">
        <v>60</v>
      </c>
      <c r="L35" s="53"/>
      <c r="M35" s="56">
        <v>10856.414409000001</v>
      </c>
      <c r="N35" s="56">
        <v>8786.9465930099977</v>
      </c>
      <c r="O35" s="56">
        <v>19643.361002009999</v>
      </c>
    </row>
    <row r="36" spans="2:17" hidden="1" x14ac:dyDescent="0.25">
      <c r="B36" s="26" t="s">
        <v>30</v>
      </c>
      <c r="E36" s="54">
        <v>2127.8746000000001</v>
      </c>
      <c r="F36" s="54">
        <v>1897.3840709999999</v>
      </c>
      <c r="G36" s="54">
        <v>4025.258671</v>
      </c>
      <c r="H36" s="54"/>
      <c r="I36" s="43">
        <f>G36/G35</f>
        <v>0.45245939700615101</v>
      </c>
      <c r="J36" s="55">
        <f>I36*J35</f>
        <v>3968.8104926956371</v>
      </c>
      <c r="K36" s="43">
        <f>E36/G36</f>
        <v>0.52863052387919451</v>
      </c>
      <c r="L36" s="43"/>
      <c r="M36" s="56">
        <v>5409.2333399999998</v>
      </c>
      <c r="N36" s="56">
        <v>4766.5120280000001</v>
      </c>
      <c r="O36" s="58">
        <v>10175.745368</v>
      </c>
    </row>
    <row r="37" spans="2:17" hidden="1" x14ac:dyDescent="0.25">
      <c r="B37" s="26" t="s">
        <v>32</v>
      </c>
      <c r="E37" s="54">
        <v>2360.1754000000001</v>
      </c>
      <c r="F37" s="54">
        <v>2493.6478449999995</v>
      </c>
      <c r="G37" s="54">
        <v>4853.8232449999996</v>
      </c>
      <c r="H37" s="54"/>
      <c r="I37" s="43">
        <f>G37/G35</f>
        <v>0.54559423831053944</v>
      </c>
      <c r="J37" s="55">
        <f>I37*J35</f>
        <v>4785.7556989400218</v>
      </c>
      <c r="K37" s="43">
        <f t="shared" ref="K37:K38" si="42">E37/G37</f>
        <v>0.48625079259555942</v>
      </c>
      <c r="L37" s="43"/>
      <c r="M37" s="56">
        <v>5226.7666600000011</v>
      </c>
      <c r="N37" s="56">
        <v>3751.50468</v>
      </c>
      <c r="O37" s="58">
        <v>8978.2713400000011</v>
      </c>
    </row>
    <row r="38" spans="2:17" hidden="1" x14ac:dyDescent="0.25">
      <c r="B38" s="26" t="s">
        <v>34</v>
      </c>
      <c r="E38" s="54">
        <v>4.9401470000011614</v>
      </c>
      <c r="F38" s="54">
        <v>12.375486999999794</v>
      </c>
      <c r="G38" s="54">
        <v>17.315634000000955</v>
      </c>
      <c r="H38" s="54"/>
      <c r="I38" s="43">
        <f>G38/G35</f>
        <v>1.9463646833094764E-3</v>
      </c>
      <c r="J38" s="55">
        <f>I38*J35</f>
        <v>17.072808364340052</v>
      </c>
      <c r="K38" s="43">
        <f t="shared" si="42"/>
        <v>0.28529980478918004</v>
      </c>
      <c r="L38" s="43"/>
      <c r="M38" s="56">
        <v>220.41440899999998</v>
      </c>
      <c r="N38" s="56">
        <v>268.92988500999763</v>
      </c>
      <c r="O38" s="58">
        <v>489.34429400999761</v>
      </c>
    </row>
    <row r="39" spans="2:17" hidden="1" x14ac:dyDescent="0.25">
      <c r="B39" s="28" t="s">
        <v>35</v>
      </c>
      <c r="E39" s="54">
        <v>157.00985299999866</v>
      </c>
      <c r="F39" s="54">
        <v>296.59259700000075</v>
      </c>
      <c r="G39" s="54">
        <v>453.60244999999941</v>
      </c>
      <c r="H39" s="54"/>
      <c r="I39" s="43"/>
      <c r="M39" s="56">
        <v>283.58559099999911</v>
      </c>
      <c r="N39" s="56">
        <v>450.05340700000306</v>
      </c>
      <c r="O39" s="56">
        <v>733.63899800000218</v>
      </c>
    </row>
    <row r="40" spans="2:17" hidden="1" x14ac:dyDescent="0.25">
      <c r="B40" s="26" t="s">
        <v>36</v>
      </c>
      <c r="E40" s="54">
        <v>157.00985300000002</v>
      </c>
      <c r="F40" s="54">
        <v>296.59259700000001</v>
      </c>
      <c r="G40" s="54">
        <v>453.60245000000003</v>
      </c>
      <c r="H40" s="54"/>
      <c r="I40" s="42"/>
      <c r="J40" s="42"/>
      <c r="M40" s="56">
        <v>283.58559100000002</v>
      </c>
      <c r="N40" s="56">
        <v>450.05340699999999</v>
      </c>
      <c r="O40" s="56">
        <v>733.63899800000002</v>
      </c>
    </row>
    <row r="41" spans="2:17" hidden="1" x14ac:dyDescent="0.25">
      <c r="B41" s="28" t="s">
        <v>38</v>
      </c>
      <c r="E41" s="54">
        <v>101.00985300000001</v>
      </c>
      <c r="F41" s="54">
        <v>225.18359699999996</v>
      </c>
      <c r="G41" s="54">
        <v>326.19344999999998</v>
      </c>
      <c r="H41" s="54"/>
      <c r="I41" s="42"/>
      <c r="J41" s="42"/>
      <c r="M41" s="56">
        <v>239.58559100000002</v>
      </c>
      <c r="N41" s="56">
        <v>345.18740700000001</v>
      </c>
      <c r="O41" s="56">
        <v>584.77299800000003</v>
      </c>
    </row>
    <row r="42" spans="2:17" hidden="1" x14ac:dyDescent="0.25">
      <c r="B42" s="30" t="s">
        <v>39</v>
      </c>
      <c r="E42" s="54">
        <v>0</v>
      </c>
      <c r="F42" s="54">
        <v>0</v>
      </c>
      <c r="G42" s="54">
        <v>0</v>
      </c>
      <c r="H42" s="54"/>
      <c r="I42" s="42"/>
      <c r="J42" s="42"/>
      <c r="M42" s="56">
        <v>0</v>
      </c>
      <c r="N42" s="56">
        <v>0</v>
      </c>
      <c r="O42" s="56">
        <v>0</v>
      </c>
    </row>
    <row r="43" spans="2:17" hidden="1" x14ac:dyDescent="0.25">
      <c r="B43" s="31" t="s">
        <v>40</v>
      </c>
      <c r="E43" s="54"/>
      <c r="F43" s="54"/>
      <c r="G43" s="54">
        <v>0</v>
      </c>
      <c r="H43" s="54"/>
      <c r="M43" s="56"/>
      <c r="N43" s="56"/>
      <c r="O43" s="56">
        <v>0</v>
      </c>
    </row>
    <row r="44" spans="2:17" hidden="1" x14ac:dyDescent="0.25">
      <c r="B44" s="31" t="s">
        <v>41</v>
      </c>
      <c r="E44" s="54"/>
      <c r="F44" s="54"/>
      <c r="G44" s="54">
        <v>0</v>
      </c>
      <c r="H44" s="54"/>
      <c r="I44" s="57" t="s">
        <v>60</v>
      </c>
      <c r="M44" s="56"/>
      <c r="N44" s="56"/>
      <c r="O44" s="56">
        <v>0</v>
      </c>
      <c r="P44" s="57"/>
    </row>
    <row r="45" spans="2:17" hidden="1" x14ac:dyDescent="0.25">
      <c r="B45" s="30" t="s">
        <v>42</v>
      </c>
      <c r="E45" s="54">
        <v>101.00985300000001</v>
      </c>
      <c r="F45" s="54">
        <v>225.18359699999996</v>
      </c>
      <c r="G45" s="54">
        <v>326.19344999999998</v>
      </c>
      <c r="H45" s="54"/>
      <c r="I45" s="55">
        <f>E45/G45</f>
        <v>0.3096624196469917</v>
      </c>
      <c r="J45" s="55">
        <v>324.81299999999999</v>
      </c>
      <c r="M45" s="56">
        <v>239.58559100000002</v>
      </c>
      <c r="N45" s="56">
        <v>345.18740700000001</v>
      </c>
      <c r="O45" s="56">
        <v>584.77299800000003</v>
      </c>
      <c r="P45" s="55"/>
      <c r="Q45" s="55"/>
    </row>
    <row r="46" spans="2:17" hidden="1" x14ac:dyDescent="0.25">
      <c r="B46" s="31" t="s">
        <v>40</v>
      </c>
      <c r="E46" s="54"/>
      <c r="F46" s="54"/>
      <c r="G46" s="54">
        <v>0</v>
      </c>
      <c r="H46" s="54"/>
      <c r="I46" s="55"/>
      <c r="J46" s="55"/>
      <c r="M46" s="56"/>
      <c r="N46" s="56"/>
      <c r="O46" s="56">
        <v>0</v>
      </c>
      <c r="P46" s="55"/>
      <c r="Q46" s="55"/>
    </row>
    <row r="47" spans="2:17" hidden="1" x14ac:dyDescent="0.25">
      <c r="B47" s="31" t="s">
        <v>41</v>
      </c>
      <c r="E47" s="54">
        <v>101.00985300000001</v>
      </c>
      <c r="F47" s="54">
        <v>225.18359699999996</v>
      </c>
      <c r="G47" s="54">
        <v>326.19344999999998</v>
      </c>
      <c r="H47" s="54"/>
      <c r="I47" s="55"/>
      <c r="J47" s="55"/>
      <c r="M47" s="56">
        <v>239.58559100000002</v>
      </c>
      <c r="N47" s="56">
        <v>345.18740700000001</v>
      </c>
      <c r="O47" s="56">
        <v>584.77299800000003</v>
      </c>
      <c r="P47" s="55"/>
      <c r="Q47" s="55"/>
    </row>
    <row r="48" spans="2:17" hidden="1" x14ac:dyDescent="0.25">
      <c r="B48" s="32" t="s">
        <v>44</v>
      </c>
      <c r="E48" s="54">
        <v>54.2</v>
      </c>
      <c r="F48" s="54">
        <v>68.450999999999993</v>
      </c>
      <c r="G48" s="54">
        <v>122.651</v>
      </c>
      <c r="H48" s="54"/>
      <c r="I48" s="55">
        <f>E48/G48</f>
        <v>0.44190426494688184</v>
      </c>
      <c r="J48" s="55">
        <v>129.077</v>
      </c>
      <c r="M48" s="56">
        <v>41</v>
      </c>
      <c r="N48" s="56">
        <v>93.542999999999992</v>
      </c>
      <c r="O48" s="56">
        <v>134.54300000000001</v>
      </c>
      <c r="P48" s="55"/>
      <c r="Q48" s="55"/>
    </row>
    <row r="49" spans="2:17" hidden="1" x14ac:dyDescent="0.25">
      <c r="B49" s="31" t="s">
        <v>40</v>
      </c>
      <c r="E49" s="54"/>
      <c r="F49" s="54"/>
      <c r="G49" s="54">
        <v>0</v>
      </c>
      <c r="H49" s="54"/>
      <c r="I49" s="55"/>
      <c r="J49" s="55"/>
      <c r="M49" s="56"/>
      <c r="N49" s="56"/>
      <c r="O49" s="56">
        <v>0</v>
      </c>
      <c r="P49" s="55"/>
      <c r="Q49" s="55"/>
    </row>
    <row r="50" spans="2:17" hidden="1" x14ac:dyDescent="0.25">
      <c r="B50" s="33" t="s">
        <v>45</v>
      </c>
      <c r="E50" s="54">
        <v>54.2</v>
      </c>
      <c r="F50" s="54">
        <v>68.450999999999993</v>
      </c>
      <c r="G50" s="54">
        <v>122.651</v>
      </c>
      <c r="H50" s="54"/>
      <c r="I50" s="55"/>
      <c r="J50" s="55"/>
      <c r="M50" s="56">
        <v>41</v>
      </c>
      <c r="N50" s="56">
        <v>93.542999999999992</v>
      </c>
      <c r="O50" s="56">
        <v>134.54300000000001</v>
      </c>
      <c r="P50" s="55"/>
      <c r="Q50" s="55"/>
    </row>
    <row r="51" spans="2:17" hidden="1" x14ac:dyDescent="0.25">
      <c r="B51" s="32" t="s">
        <v>47</v>
      </c>
      <c r="E51" s="54">
        <v>1.8</v>
      </c>
      <c r="F51" s="54">
        <v>2.9579999999999997</v>
      </c>
      <c r="G51" s="54">
        <v>4.758</v>
      </c>
      <c r="H51" s="54"/>
      <c r="I51" s="55">
        <f>E51/G51</f>
        <v>0.37831021437578816</v>
      </c>
      <c r="J51" s="55">
        <v>5.1379999999999999</v>
      </c>
      <c r="M51" s="56">
        <v>3</v>
      </c>
      <c r="N51" s="56">
        <v>11.323</v>
      </c>
      <c r="O51" s="56">
        <v>14.323</v>
      </c>
      <c r="P51" s="55"/>
      <c r="Q51" s="55"/>
    </row>
    <row r="52" spans="2:17" hidden="1" x14ac:dyDescent="0.25">
      <c r="B52" s="31" t="s">
        <v>40</v>
      </c>
      <c r="E52" s="54"/>
      <c r="F52" s="54"/>
      <c r="G52" s="54"/>
      <c r="H52" s="54"/>
      <c r="I52" s="55"/>
      <c r="J52" s="55"/>
      <c r="M52" s="56"/>
      <c r="N52" s="56"/>
      <c r="O52" s="56">
        <v>0</v>
      </c>
    </row>
    <row r="53" spans="2:17" hidden="1" x14ac:dyDescent="0.25">
      <c r="B53" s="35" t="s">
        <v>48</v>
      </c>
      <c r="E53" s="54">
        <v>1.8</v>
      </c>
      <c r="F53" s="54">
        <v>2.9579999999999997</v>
      </c>
      <c r="G53" s="54">
        <v>4.758</v>
      </c>
      <c r="H53" s="54"/>
      <c r="M53" s="56">
        <v>3</v>
      </c>
      <c r="N53" s="56">
        <v>11.323</v>
      </c>
      <c r="O53" s="56">
        <v>14.323</v>
      </c>
    </row>
  </sheetData>
  <mergeCells count="14">
    <mergeCell ref="M34:O34"/>
    <mergeCell ref="E34:G34"/>
    <mergeCell ref="I5:K5"/>
    <mergeCell ref="M5:O5"/>
    <mergeCell ref="A1:C1"/>
    <mergeCell ref="A2:A6"/>
    <mergeCell ref="B2:B6"/>
    <mergeCell ref="C2:C6"/>
    <mergeCell ref="E5:G5"/>
    <mergeCell ref="D4:O4"/>
    <mergeCell ref="D2:O2"/>
    <mergeCell ref="D3:G3"/>
    <mergeCell ref="H3:K3"/>
    <mergeCell ref="L3:O3"/>
  </mergeCells>
  <printOptions horizontalCentered="1"/>
  <pageMargins left="0.39370078740157483" right="0.39370078740157483" top="1.1811023622047245" bottom="0.39370078740157483" header="0.31496062992125984" footer="0.31496062992125984"/>
  <pageSetup paperSize="9" scale="84" fitToHeight="2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K9"/>
  <sheetViews>
    <sheetView tabSelected="1" zoomScale="70" zoomScaleNormal="70" workbookViewId="0">
      <selection activeCell="K6" sqref="K6"/>
    </sheetView>
  </sheetViews>
  <sheetFormatPr defaultColWidth="9.140625" defaultRowHeight="15" x14ac:dyDescent="0.25"/>
  <cols>
    <col min="1" max="1" width="6.42578125" style="1" customWidth="1"/>
    <col min="2" max="2" width="35" style="1" customWidth="1"/>
    <col min="3" max="3" width="12" style="1" customWidth="1"/>
    <col min="4" max="6" width="24.42578125" style="1" customWidth="1"/>
    <col min="7" max="11" width="25.28515625" style="1" customWidth="1"/>
    <col min="12" max="16384" width="9.140625" style="1"/>
  </cols>
  <sheetData>
    <row r="1" spans="1:11" ht="39.75" customHeight="1" x14ac:dyDescent="0.25">
      <c r="A1" s="123" t="s">
        <v>50</v>
      </c>
      <c r="B1" s="123"/>
      <c r="C1" s="123"/>
      <c r="D1" s="123"/>
      <c r="E1" s="123"/>
      <c r="F1" s="123"/>
    </row>
    <row r="2" spans="1:11" ht="18.75" customHeight="1" x14ac:dyDescent="0.25">
      <c r="A2" s="121" t="s">
        <v>51</v>
      </c>
      <c r="B2" s="127" t="s">
        <v>59</v>
      </c>
      <c r="C2" s="127"/>
      <c r="D2" s="127"/>
      <c r="E2" s="127"/>
      <c r="F2" s="127"/>
      <c r="G2" s="127" t="s">
        <v>73</v>
      </c>
      <c r="H2" s="127"/>
      <c r="I2" s="127"/>
      <c r="J2" s="127"/>
      <c r="K2" s="127"/>
    </row>
    <row r="3" spans="1:11" ht="23.25" customHeight="1" x14ac:dyDescent="0.25">
      <c r="A3" s="122"/>
      <c r="B3" s="124" t="s">
        <v>5</v>
      </c>
      <c r="C3" s="125" t="s">
        <v>6</v>
      </c>
      <c r="D3" s="128" t="s">
        <v>7</v>
      </c>
      <c r="E3" s="129"/>
      <c r="F3" s="130"/>
      <c r="G3" s="124" t="s">
        <v>5</v>
      </c>
      <c r="H3" s="125" t="s">
        <v>6</v>
      </c>
      <c r="I3" s="128" t="s">
        <v>7</v>
      </c>
      <c r="J3" s="129"/>
      <c r="K3" s="130"/>
    </row>
    <row r="4" spans="1:11" ht="18.75" customHeight="1" x14ac:dyDescent="0.25">
      <c r="A4" s="122"/>
      <c r="B4" s="124"/>
      <c r="C4" s="126"/>
      <c r="D4" s="41" t="s">
        <v>52</v>
      </c>
      <c r="E4" s="41" t="s">
        <v>53</v>
      </c>
      <c r="F4" s="41" t="s">
        <v>58</v>
      </c>
      <c r="G4" s="124"/>
      <c r="H4" s="126"/>
      <c r="I4" s="41" t="s">
        <v>52</v>
      </c>
      <c r="J4" s="41" t="s">
        <v>53</v>
      </c>
      <c r="K4" s="41" t="s">
        <v>58</v>
      </c>
    </row>
    <row r="5" spans="1:11" ht="15.75" x14ac:dyDescent="0.25">
      <c r="A5" s="44">
        <v>1</v>
      </c>
      <c r="B5" s="44">
        <f>A5+1</f>
        <v>2</v>
      </c>
      <c r="C5" s="44">
        <f t="shared" ref="C5" si="0">B5+1</f>
        <v>3</v>
      </c>
      <c r="D5" s="44">
        <f>C5+1</f>
        <v>4</v>
      </c>
      <c r="E5" s="44">
        <f>D5+1</f>
        <v>5</v>
      </c>
      <c r="F5" s="44">
        <f>E5+1</f>
        <v>6</v>
      </c>
      <c r="G5" s="44">
        <f>F5+1</f>
        <v>7</v>
      </c>
      <c r="H5" s="44">
        <f t="shared" ref="H5" si="1">G5+1</f>
        <v>8</v>
      </c>
      <c r="I5" s="44">
        <f>H5+1</f>
        <v>9</v>
      </c>
      <c r="J5" s="44">
        <f>I5+1</f>
        <v>10</v>
      </c>
      <c r="K5" s="44">
        <f>J5+1</f>
        <v>11</v>
      </c>
    </row>
    <row r="6" spans="1:11" ht="37.5" customHeight="1" x14ac:dyDescent="0.25">
      <c r="A6" s="2" t="s">
        <v>55</v>
      </c>
      <c r="B6" s="3" t="s">
        <v>56</v>
      </c>
      <c r="C6" s="38" t="s">
        <v>57</v>
      </c>
      <c r="D6" s="99">
        <v>6073.9810395930008</v>
      </c>
      <c r="E6" s="100">
        <v>17222.381798323906</v>
      </c>
      <c r="F6" s="100">
        <v>12392.339141806084</v>
      </c>
      <c r="G6" s="3" t="s">
        <v>56</v>
      </c>
      <c r="H6" s="38" t="s">
        <v>72</v>
      </c>
      <c r="I6" s="98">
        <v>5101.3313562983431</v>
      </c>
      <c r="J6" s="98">
        <v>21849.111750263644</v>
      </c>
      <c r="K6" s="98">
        <v>11498.310857987726</v>
      </c>
    </row>
    <row r="9" spans="1:11" ht="13.15" customHeight="1" x14ac:dyDescent="0.25"/>
  </sheetData>
  <mergeCells count="10">
    <mergeCell ref="A2:A4"/>
    <mergeCell ref="A1:F1"/>
    <mergeCell ref="B3:B4"/>
    <mergeCell ref="C3:C4"/>
    <mergeCell ref="G2:K2"/>
    <mergeCell ref="I3:K3"/>
    <mergeCell ref="G3:G4"/>
    <mergeCell ref="H3:H4"/>
    <mergeCell ref="B2:F2"/>
    <mergeCell ref="D3:F3"/>
  </mergeCells>
  <phoneticPr fontId="5" type="noConversion"/>
  <printOptions horizontalCentered="1"/>
  <pageMargins left="0.39370078740157483" right="0.39370078740157483" top="1.1811023622047245" bottom="0.39370078740157483" header="0.31496062992125984" footer="0.31496062992125984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2025-02-26T22:48:33Z</cp:lastPrinted>
  <dcterms:created xsi:type="dcterms:W3CDTF">1996-10-08T23:32:33Z</dcterms:created>
  <dcterms:modified xsi:type="dcterms:W3CDTF">2025-06-02T07:03:26Z</dcterms:modified>
</cp:coreProperties>
</file>