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.Petrova\Desktop\ПП план 2025\"/>
    </mc:Choice>
  </mc:AlternateContent>
  <xr:revisionPtr revIDLastSave="0" documentId="13_ncr:1_{2A6CD66A-CBB6-4E81-874C-CE2CDA7B0953}" xr6:coauthVersionLast="47" xr6:coauthVersionMax="47" xr10:uidLastSave="{00000000-0000-0000-0000-000000000000}"/>
  <bookViews>
    <workbookView xWindow="-120" yWindow="-120" windowWidth="29040" windowHeight="15840" tabRatio="901" activeTab="1" xr2:uid="{00000000-000D-0000-FFFF-FFFF00000000}"/>
  </bookViews>
  <sheets>
    <sheet name="раздел 1" sheetId="10" r:id="rId1"/>
    <sheet name="раздел 2" sheetId="12" r:id="rId2"/>
  </sheets>
  <definedNames>
    <definedName name="_xlnm.Print_Titles" localSheetId="1">'раздел 2'!$A:$C</definedName>
    <definedName name="_xlnm.Print_Area" localSheetId="1">'раздел 2'!$A$1:$X$48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9" i="12" l="1"/>
  <c r="V29" i="12"/>
  <c r="X29" i="12" s="1"/>
  <c r="T29" i="12"/>
  <c r="S29" i="12"/>
  <c r="U29" i="12" s="1"/>
  <c r="V31" i="12"/>
  <c r="W31" i="12" s="1"/>
  <c r="S31" i="12"/>
  <c r="T31" i="12" s="1"/>
  <c r="W14" i="12" l="1"/>
  <c r="V14" i="12"/>
  <c r="X14" i="12" s="1"/>
  <c r="X13" i="12"/>
  <c r="W13" i="12"/>
  <c r="V13" i="12"/>
  <c r="V15" i="12"/>
  <c r="W15" i="12" s="1"/>
  <c r="V22" i="12"/>
  <c r="W22" i="12" s="1"/>
  <c r="V34" i="12"/>
  <c r="W34" i="12" s="1"/>
  <c r="V37" i="12"/>
  <c r="W37" i="12" s="1"/>
  <c r="U14" i="12"/>
  <c r="U13" i="12"/>
  <c r="T14" i="12"/>
  <c r="T13" i="12" s="1"/>
  <c r="S14" i="12"/>
  <c r="S13" i="12"/>
  <c r="S15" i="12"/>
  <c r="T15" i="12" s="1"/>
  <c r="S22" i="12"/>
  <c r="T22" i="12" s="1"/>
  <c r="S34" i="12"/>
  <c r="T34" i="12" s="1"/>
  <c r="S37" i="12"/>
  <c r="T37" i="12" s="1"/>
  <c r="P22" i="12"/>
  <c r="Q22" i="12" s="1"/>
  <c r="Q19" i="12" s="1"/>
  <c r="P31" i="12"/>
  <c r="Q31" i="12" s="1"/>
  <c r="Q29" i="12" s="1"/>
  <c r="P34" i="12"/>
  <c r="Q34" i="12" s="1"/>
  <c r="Q32" i="12" s="1"/>
  <c r="P37" i="12"/>
  <c r="Q37" i="12" s="1"/>
  <c r="Q35" i="12" s="1"/>
  <c r="R35" i="12" s="1"/>
  <c r="Q15" i="12"/>
  <c r="P15" i="12"/>
  <c r="M15" i="12"/>
  <c r="N15" i="12" s="1"/>
  <c r="N14" i="12" s="1"/>
  <c r="O14" i="12" s="1"/>
  <c r="M22" i="12"/>
  <c r="N22" i="12" s="1"/>
  <c r="N19" i="12" s="1"/>
  <c r="M31" i="12"/>
  <c r="N31" i="12" s="1"/>
  <c r="N29" i="12" s="1"/>
  <c r="M34" i="12"/>
  <c r="N34" i="12" s="1"/>
  <c r="N32" i="12" s="1"/>
  <c r="O32" i="12" s="1"/>
  <c r="M37" i="12"/>
  <c r="N37" i="12" s="1"/>
  <c r="N35" i="12" s="1"/>
  <c r="J22" i="12"/>
  <c r="K22" i="12" s="1"/>
  <c r="K19" i="12" s="1"/>
  <c r="L19" i="12" s="1"/>
  <c r="J31" i="12"/>
  <c r="K31" i="12" s="1"/>
  <c r="K29" i="12" s="1"/>
  <c r="K25" i="12" s="1"/>
  <c r="J34" i="12"/>
  <c r="K34" i="12" s="1"/>
  <c r="K32" i="12" s="1"/>
  <c r="J37" i="12"/>
  <c r="K37" i="12" s="1"/>
  <c r="K35" i="12" s="1"/>
  <c r="G37" i="12"/>
  <c r="H37" i="12" s="1"/>
  <c r="H35" i="12" s="1"/>
  <c r="I35" i="12" s="1"/>
  <c r="G34" i="12"/>
  <c r="H34" i="12" s="1"/>
  <c r="H32" i="12" s="1"/>
  <c r="G31" i="12"/>
  <c r="H31" i="12" s="1"/>
  <c r="H29" i="12" s="1"/>
  <c r="G22" i="12"/>
  <c r="H22" i="12" s="1"/>
  <c r="H19" i="12" s="1"/>
  <c r="G15" i="12"/>
  <c r="H15" i="12" s="1"/>
  <c r="H14" i="12" s="1"/>
  <c r="H13" i="12" s="1"/>
  <c r="D37" i="12"/>
  <c r="E37" i="12" s="1"/>
  <c r="E35" i="12" s="1"/>
  <c r="F35" i="12" s="1"/>
  <c r="D34" i="12"/>
  <c r="E34" i="12" s="1"/>
  <c r="E32" i="12" s="1"/>
  <c r="D31" i="12"/>
  <c r="E31" i="12" s="1"/>
  <c r="E29" i="12" s="1"/>
  <c r="D22" i="12"/>
  <c r="E22" i="12" s="1"/>
  <c r="E19" i="12" s="1"/>
  <c r="E15" i="12"/>
  <c r="D15" i="12"/>
  <c r="D14" i="12" s="1"/>
  <c r="G10" i="12"/>
  <c r="J10" i="12" s="1"/>
  <c r="M10" i="12" s="1"/>
  <c r="P10" i="12" s="1"/>
  <c r="S10" i="12" s="1"/>
  <c r="V10" i="12" s="1"/>
  <c r="R36" i="12"/>
  <c r="O36" i="12"/>
  <c r="L36" i="12"/>
  <c r="I36" i="12"/>
  <c r="F36" i="12"/>
  <c r="P35" i="12"/>
  <c r="M35" i="12"/>
  <c r="G35" i="12"/>
  <c r="D35" i="12"/>
  <c r="R33" i="12"/>
  <c r="O33" i="12"/>
  <c r="L33" i="12"/>
  <c r="I33" i="12"/>
  <c r="F33" i="12"/>
  <c r="M32" i="12"/>
  <c r="J32" i="12"/>
  <c r="D32" i="12"/>
  <c r="F32" i="12" s="1"/>
  <c r="R30" i="12"/>
  <c r="O30" i="12"/>
  <c r="L30" i="12"/>
  <c r="I30" i="12"/>
  <c r="F30" i="12"/>
  <c r="M29" i="12"/>
  <c r="J29" i="12"/>
  <c r="G29" i="12"/>
  <c r="G25" i="12" s="1"/>
  <c r="R28" i="12"/>
  <c r="O28" i="12"/>
  <c r="L28" i="12"/>
  <c r="I28" i="12"/>
  <c r="F28" i="12"/>
  <c r="R27" i="12"/>
  <c r="O27" i="12"/>
  <c r="L27" i="12"/>
  <c r="I27" i="12"/>
  <c r="F27" i="12"/>
  <c r="Q26" i="12"/>
  <c r="R26" i="12" s="1"/>
  <c r="P26" i="12"/>
  <c r="N26" i="12"/>
  <c r="M26" i="12"/>
  <c r="M25" i="12" s="1"/>
  <c r="K26" i="12"/>
  <c r="J26" i="12"/>
  <c r="L26" i="12" s="1"/>
  <c r="I26" i="12"/>
  <c r="H26" i="12"/>
  <c r="G26" i="12"/>
  <c r="E26" i="12"/>
  <c r="F26" i="12" s="1"/>
  <c r="D26" i="12"/>
  <c r="R21" i="12"/>
  <c r="O21" i="12"/>
  <c r="L21" i="12"/>
  <c r="I21" i="12"/>
  <c r="F21" i="12"/>
  <c r="R20" i="12"/>
  <c r="O20" i="12"/>
  <c r="L20" i="12"/>
  <c r="I20" i="12"/>
  <c r="F20" i="12"/>
  <c r="P19" i="12"/>
  <c r="M19" i="12"/>
  <c r="O19" i="12" s="1"/>
  <c r="J19" i="12"/>
  <c r="G19" i="12"/>
  <c r="D19" i="12"/>
  <c r="R18" i="12"/>
  <c r="O18" i="12"/>
  <c r="L18" i="12"/>
  <c r="I18" i="12"/>
  <c r="F18" i="12"/>
  <c r="R17" i="12"/>
  <c r="O17" i="12"/>
  <c r="L17" i="12"/>
  <c r="I17" i="12"/>
  <c r="F17" i="12"/>
  <c r="R16" i="12"/>
  <c r="O16" i="12"/>
  <c r="L16" i="12"/>
  <c r="I16" i="12"/>
  <c r="F16" i="12"/>
  <c r="Q14" i="12"/>
  <c r="Q13" i="12" s="1"/>
  <c r="P14" i="12"/>
  <c r="M14" i="12"/>
  <c r="M13" i="12" s="1"/>
  <c r="M23" i="12" s="1"/>
  <c r="K14" i="12"/>
  <c r="K13" i="12" s="1"/>
  <c r="J14" i="12"/>
  <c r="L14" i="12" s="1"/>
  <c r="G14" i="12"/>
  <c r="E14" i="12"/>
  <c r="P13" i="12"/>
  <c r="E13" i="12"/>
  <c r="P23" i="12" l="1"/>
  <c r="R19" i="12"/>
  <c r="Q23" i="12"/>
  <c r="P29" i="12"/>
  <c r="P32" i="12"/>
  <c r="R32" i="12" s="1"/>
  <c r="R14" i="12"/>
  <c r="N25" i="12"/>
  <c r="O29" i="12"/>
  <c r="N24" i="12"/>
  <c r="O35" i="12"/>
  <c r="K23" i="12"/>
  <c r="L29" i="12"/>
  <c r="K24" i="12"/>
  <c r="L32" i="12"/>
  <c r="J35" i="12"/>
  <c r="L35" i="12" s="1"/>
  <c r="G32" i="12"/>
  <c r="I32" i="12" s="1"/>
  <c r="I29" i="12"/>
  <c r="H25" i="12"/>
  <c r="I25" i="12" s="1"/>
  <c r="I19" i="12"/>
  <c r="H23" i="12"/>
  <c r="I14" i="12"/>
  <c r="D29" i="12"/>
  <c r="D25" i="12" s="1"/>
  <c r="D24" i="12" s="1"/>
  <c r="E23" i="12"/>
  <c r="F19" i="12"/>
  <c r="F14" i="12"/>
  <c r="D13" i="12"/>
  <c r="D23" i="12" s="1"/>
  <c r="F23" i="12" s="1"/>
  <c r="R23" i="12"/>
  <c r="O25" i="12"/>
  <c r="M24" i="12"/>
  <c r="O24" i="12" s="1"/>
  <c r="J13" i="12"/>
  <c r="H24" i="12"/>
  <c r="Q25" i="12"/>
  <c r="Q24" i="12" s="1"/>
  <c r="G13" i="12"/>
  <c r="J25" i="12"/>
  <c r="O26" i="12"/>
  <c r="N13" i="12"/>
  <c r="N23" i="12" s="1"/>
  <c r="O23" i="12" s="1"/>
  <c r="R13" i="12"/>
  <c r="E25" i="12"/>
  <c r="E24" i="12" s="1"/>
  <c r="F24" i="12" s="1"/>
  <c r="R29" i="12" l="1"/>
  <c r="P25" i="12"/>
  <c r="O13" i="12"/>
  <c r="G24" i="12"/>
  <c r="I24" i="12" s="1"/>
  <c r="F29" i="12"/>
  <c r="F13" i="12"/>
  <c r="J24" i="12"/>
  <c r="L24" i="12" s="1"/>
  <c r="L25" i="12"/>
  <c r="L13" i="12"/>
  <c r="J23" i="12"/>
  <c r="L23" i="12" s="1"/>
  <c r="G23" i="12"/>
  <c r="I23" i="12" s="1"/>
  <c r="I13" i="12"/>
  <c r="F25" i="12"/>
  <c r="R25" i="12" l="1"/>
  <c r="P24" i="12"/>
  <c r="R24" i="12" s="1"/>
</calcChain>
</file>

<file path=xl/sharedStrings.xml><?xml version="1.0" encoding="utf-8"?>
<sst xmlns="http://schemas.openxmlformats.org/spreadsheetml/2006/main" count="128" uniqueCount="79">
  <si>
    <t>3.</t>
  </si>
  <si>
    <t>1.</t>
  </si>
  <si>
    <t>2.</t>
  </si>
  <si>
    <t>4.</t>
  </si>
  <si>
    <t>Наименование показателя</t>
  </si>
  <si>
    <t>Единица измерения</t>
  </si>
  <si>
    <t>Величина показателя</t>
  </si>
  <si>
    <t>тыс. руб.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</si>
  <si>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</si>
  <si>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</si>
  <si>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</si>
  <si>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</si>
  <si>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</si>
  <si>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</si>
  <si>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</si>
  <si>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</si>
  <si>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</si>
  <si>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</si>
  <si>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</si>
  <si>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</si>
  <si>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</si>
  <si>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689000, Чукотский автономный округ, г. Анадырь, ул. Отке, 4</t>
  </si>
  <si>
    <t>ГП ЧАО "Чукоткоммунхоз"</t>
  </si>
  <si>
    <t>689000, Чукотский автономный округ, г. Анадырь, ул. Рультытегина д. 24</t>
  </si>
  <si>
    <t>Раздел 2. Баланс водоснабжения (подвоз воды)</t>
  </si>
  <si>
    <t>№ п/п</t>
  </si>
  <si>
    <t>Показатели производственной деятельности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</si>
  <si>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</si>
  <si>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</si>
  <si>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</si>
  <si>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</si>
  <si>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</si>
  <si>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</si>
  <si>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</si>
  <si>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</si>
  <si>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</si>
  <si>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</si>
  <si>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</si>
  <si>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</si>
  <si>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</si>
  <si>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</si>
  <si>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</si>
  <si>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</si>
  <si>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</si>
  <si>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</si>
  <si>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</si>
  <si>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</si>
  <si>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</si>
  <si>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</si>
  <si>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</si>
  <si>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</si>
  <si>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</si>
  <si>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</si>
  <si>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</si>
  <si>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</si>
  <si>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</si>
  <si>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</si>
  <si>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</si>
  <si>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</si>
  <si>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</si>
  <si>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</si>
  <si>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</si>
  <si>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</si>
  <si>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</si>
  <si>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</si>
  <si>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</si>
  <si>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3. Объем финансовых потребностей, необходимых для реализации производственной программы</t>
  </si>
  <si>
    <t>Объем финансовых потребностей</t>
  </si>
  <si>
    <t>ПРОИЗВОДСТВЕННАЯ ПРОГРАММА</t>
  </si>
  <si>
    <t>тыс.куб.м</t>
  </si>
  <si>
    <t>№
п/п</t>
  </si>
  <si>
    <t>Единица
измерения</t>
  </si>
  <si>
    <t>ГП ЧАО "Чукоткоммунхоз", 689000, Чукотский автономный округ, г. Анадырь, ул. Рультытегина д. 24</t>
  </si>
  <si>
    <t>Наименование регулируемой организации, ее местонахождение</t>
  </si>
  <si>
    <t>Наименование уполномоченного органа, его местонахождение</t>
  </si>
  <si>
    <t>Комитет государственного регулирования цен и тарифов Чукотского автономного округа, 689000, ЧАО, г. Анадырь, ул. Отке, д. 4</t>
  </si>
  <si>
    <t>в сфере холодного водоснабжения (подвоз воды) на 2025 год</t>
  </si>
  <si>
    <t>в сфере холодного водоснабжения (подвоз воды) ГП ЧАО "Чукоткоммунхоз" на 2025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</si>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</sst>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#,##0.000"/>
    <numFmt numFmtId="167" formatCode="#,##0.0000"/>
  </numFmts>
  <fonts count="1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8" fillId="0" borderId="0"/>
    <xf numFmtId="0" fontId="4" fillId="0" borderId="0"/>
    <xf numFmtId="9" fontId="11" fillId="0" borderId="0" applyFont="0" applyFill="0" applyBorder="0" applyAlignment="0" applyProtection="0"/>
  </cellStyleXfs>
  <cellXfs count="124">
    <xf numFmtId="0" fontId="0" fillId="0" borderId="0" xfId="0"/>
    <xf numFmtId="0" fontId="9" fillId="0" borderId="0" xfId="3" applyFont="1"/>
    <xf numFmtId="0" fontId="6" fillId="0" borderId="4" xfId="3" applyFont="1" applyBorder="1" applyAlignment="1">
      <alignment horizontal="left" vertical="center" wrapText="1"/>
    </xf>
    <xf numFmtId="0" fontId="1" fillId="0" borderId="4" xfId="1" applyFont="1" applyBorder="1" applyAlignment="1">
      <alignment horizontal="left" vertical="center"/>
    </xf>
    <xf numFmtId="0" fontId="6" fillId="0" borderId="0" xfId="3" applyFont="1"/>
    <xf numFmtId="0" fontId="1" fillId="0" borderId="4" xfId="1" applyFont="1" applyBorder="1" applyAlignment="1">
      <alignment horizontal="left" vertical="center" wrapText="1"/>
    </xf>
    <xf numFmtId="0" fontId="6" fillId="0" borderId="0" xfId="3" applyFont="1" applyBorder="1" applyAlignment="1">
      <alignment horizontal="left" vertical="center" wrapText="1"/>
    </xf>
    <xf numFmtId="0" fontId="1" fillId="0" borderId="0" xfId="1" applyFont="1" applyBorder="1" applyAlignment="1">
      <alignment horizontal="left" vertical="center"/>
    </xf>
    <xf numFmtId="0" fontId="7" fillId="0" borderId="0" xfId="3" applyFont="1"/>
    <xf numFmtId="0" fontId="1" fillId="0" borderId="0" xfId="1" applyFont="1" applyBorder="1" applyAlignment="1">
      <alignment horizontal="left"/>
    </xf>
    <xf numFmtId="0" fontId="7" fillId="0" borderId="0" xfId="3" applyFont="1" applyBorder="1" applyAlignment="1">
      <alignment horizontal="left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2" borderId="0" xfId="1" applyFont="1" applyFill="1" applyAlignment="1">
      <alignment horizontal="center"/>
    </xf>
    <xf numFmtId="0" fontId="6" fillId="2" borderId="0" xfId="0" applyFont="1" applyFill="1"/>
    <xf numFmtId="10" fontId="12" fillId="2" borderId="0" xfId="4" applyNumberFormat="1" applyFont="1" applyFill="1"/>
    <xf numFmtId="10" fontId="13" fillId="2" borderId="0" xfId="4" applyNumberFormat="1" applyFont="1" applyFill="1"/>
    <xf numFmtId="0" fontId="13" fillId="2" borderId="0" xfId="0" applyFont="1" applyFill="1"/>
    <xf numFmtId="0" fontId="1" fillId="2" borderId="4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12" xfId="1" applyFont="1" applyFill="1" applyBorder="1" applyAlignment="1">
      <alignment wrapText="1"/>
    </xf>
    <xf numFmtId="49" fontId="1" fillId="2" borderId="1" xfId="1" applyNumberFormat="1" applyFont="1" applyFill="1" applyBorder="1" applyAlignment="1">
      <alignment horizontal="center"/>
    </xf>
    <xf numFmtId="0" fontId="1" fillId="2" borderId="15" xfId="1" applyFont="1" applyFill="1" applyBorder="1" applyAlignment="1">
      <alignment horizontal="left" wrapText="1"/>
    </xf>
    <xf numFmtId="0" fontId="1" fillId="2" borderId="1" xfId="1" applyFont="1" applyFill="1" applyBorder="1" applyAlignment="1">
      <alignment horizontal="center"/>
    </xf>
    <xf numFmtId="166" fontId="6" fillId="2" borderId="20" xfId="0" applyNumberFormat="1" applyFont="1" applyFill="1" applyBorder="1" applyAlignment="1">
      <alignment horizontal="center"/>
    </xf>
    <xf numFmtId="166" fontId="6" fillId="2" borderId="16" xfId="0" applyNumberFormat="1" applyFont="1" applyFill="1" applyBorder="1" applyAlignment="1">
      <alignment horizontal="center"/>
    </xf>
    <xf numFmtId="166" fontId="6" fillId="2" borderId="17" xfId="0" applyNumberFormat="1" applyFont="1" applyFill="1" applyBorder="1" applyAlignment="1">
      <alignment horizontal="center"/>
    </xf>
    <xf numFmtId="166" fontId="6" fillId="2" borderId="15" xfId="0" applyNumberFormat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/>
    </xf>
    <xf numFmtId="0" fontId="2" fillId="2" borderId="15" xfId="1" applyFont="1" applyFill="1" applyBorder="1" applyAlignment="1">
      <alignment horizontal="left" wrapText="1"/>
    </xf>
    <xf numFmtId="0" fontId="2" fillId="2" borderId="1" xfId="1" applyFont="1" applyFill="1" applyBorder="1" applyAlignment="1">
      <alignment horizontal="center"/>
    </xf>
    <xf numFmtId="166" fontId="7" fillId="2" borderId="16" xfId="0" applyNumberFormat="1" applyFont="1" applyFill="1" applyBorder="1" applyAlignment="1">
      <alignment horizontal="center"/>
    </xf>
    <xf numFmtId="166" fontId="7" fillId="2" borderId="17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166" fontId="2" fillId="2" borderId="16" xfId="1" applyNumberFormat="1" applyFont="1" applyFill="1" applyBorder="1" applyAlignment="1">
      <alignment horizontal="center"/>
    </xf>
    <xf numFmtId="166" fontId="1" fillId="2" borderId="16" xfId="1" applyNumberFormat="1" applyFont="1" applyFill="1" applyBorder="1" applyAlignment="1">
      <alignment horizontal="center"/>
    </xf>
    <xf numFmtId="166" fontId="1" fillId="2" borderId="17" xfId="0" applyNumberFormat="1" applyFont="1" applyFill="1" applyBorder="1" applyAlignment="1">
      <alignment horizontal="center"/>
    </xf>
    <xf numFmtId="0" fontId="1" fillId="2" borderId="0" xfId="0" applyFont="1" applyFill="1"/>
    <xf numFmtId="164" fontId="6" fillId="2" borderId="0" xfId="0" applyNumberFormat="1" applyFont="1" applyFill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left" vertical="center" wrapText="1" indent="2"/>
    </xf>
    <xf numFmtId="0" fontId="2" fillId="2" borderId="15" xfId="0" applyFont="1" applyFill="1" applyBorder="1" applyAlignment="1">
      <alignment horizontal="left" vertical="center" wrapText="1" indent="1"/>
    </xf>
    <xf numFmtId="0" fontId="1" fillId="2" borderId="15" xfId="0" applyFont="1" applyFill="1" applyBorder="1" applyAlignment="1">
      <alignment horizontal="left" vertical="center" wrapText="1" indent="3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 indent="2"/>
    </xf>
    <xf numFmtId="0" fontId="1" fillId="2" borderId="3" xfId="1" applyFont="1" applyFill="1" applyBorder="1" applyAlignment="1">
      <alignment horizontal="center"/>
    </xf>
    <xf numFmtId="166" fontId="6" fillId="2" borderId="19" xfId="0" applyNumberFormat="1" applyFont="1" applyFill="1" applyBorder="1" applyAlignment="1">
      <alignment horizontal="center"/>
    </xf>
    <xf numFmtId="165" fontId="6" fillId="2" borderId="0" xfId="0" applyNumberFormat="1" applyFont="1" applyFill="1"/>
    <xf numFmtId="167" fontId="6" fillId="2" borderId="0" xfId="0" applyNumberFormat="1" applyFont="1" applyFill="1"/>
    <xf numFmtId="0" fontId="1" fillId="0" borderId="4" xfId="1" applyFont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0" fillId="0" borderId="0" xfId="1" applyFont="1" applyAlignment="1">
      <alignment horizontal="center" wrapText="1"/>
    </xf>
    <xf numFmtId="0" fontId="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2" fillId="0" borderId="9" xfId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25" xfId="0" applyFont="1" applyFill="1" applyBorder="1" applyAlignment="1">
      <alignment horizontal="center" vertical="center" wrapText="1" shrinkToFit="1"/>
    </xf>
    <xf numFmtId="0" fontId="1" fillId="0" borderId="23" xfId="0" applyFont="1" applyFill="1" applyBorder="1" applyAlignment="1">
      <alignment horizontal="center" vertical="center" wrapText="1" shrinkToFit="1"/>
    </xf>
    <xf numFmtId="0" fontId="1" fillId="0" borderId="26" xfId="0" applyFont="1" applyFill="1" applyBorder="1" applyAlignment="1">
      <alignment horizontal="center" vertical="center" wrapText="1" shrinkToFit="1"/>
    </xf>
    <xf numFmtId="4" fontId="6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2" fillId="2" borderId="9" xfId="1" applyFont="1" applyFill="1" applyBorder="1" applyAlignment="1">
      <alignment horizontal="left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65" fontId="14" fillId="0" borderId="13" xfId="1" applyNumberFormat="1" applyFont="1" applyBorder="1" applyAlignment="1">
      <alignment horizontal="center"/>
    </xf>
    <xf numFmtId="165" fontId="14" fillId="0" borderId="14" xfId="1" applyNumberFormat="1" applyFont="1" applyBorder="1" applyAlignment="1">
      <alignment horizontal="center"/>
    </xf>
    <xf numFmtId="165" fontId="15" fillId="0" borderId="16" xfId="0" applyNumberFormat="1" applyFont="1" applyBorder="1" applyAlignment="1">
      <alignment horizontal="center"/>
    </xf>
    <xf numFmtId="165" fontId="15" fillId="0" borderId="17" xfId="0" applyNumberFormat="1" applyFont="1" applyBorder="1" applyAlignment="1">
      <alignment horizontal="center"/>
    </xf>
    <xf numFmtId="165" fontId="15" fillId="0" borderId="22" xfId="0" applyNumberFormat="1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165" fontId="16" fillId="0" borderId="16" xfId="0" applyNumberFormat="1" applyFont="1" applyBorder="1" applyAlignment="1">
      <alignment horizontal="center"/>
    </xf>
    <xf numFmtId="165" fontId="16" fillId="0" borderId="17" xfId="0" applyNumberFormat="1" applyFont="1" applyBorder="1" applyAlignment="1">
      <alignment horizontal="center"/>
    </xf>
    <xf numFmtId="165" fontId="14" fillId="0" borderId="16" xfId="1" applyNumberFormat="1" applyFont="1" applyBorder="1" applyAlignment="1">
      <alignment horizontal="center"/>
    </xf>
    <xf numFmtId="165" fontId="5" fillId="0" borderId="16" xfId="1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165" fontId="15" fillId="0" borderId="22" xfId="0" applyNumberFormat="1" applyFont="1" applyBorder="1"/>
    <xf numFmtId="165" fontId="15" fillId="0" borderId="15" xfId="0" applyNumberFormat="1" applyFont="1" applyBorder="1"/>
    <xf numFmtId="165" fontId="15" fillId="0" borderId="27" xfId="0" applyNumberFormat="1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165" fontId="15" fillId="0" borderId="20" xfId="0" applyNumberFormat="1" applyFont="1" applyBorder="1" applyAlignment="1">
      <alignment horizontal="center"/>
    </xf>
    <xf numFmtId="165" fontId="14" fillId="0" borderId="20" xfId="1" applyNumberFormat="1" applyFont="1" applyBorder="1" applyAlignment="1">
      <alignment horizontal="center"/>
    </xf>
    <xf numFmtId="165" fontId="5" fillId="0" borderId="20" xfId="1" applyNumberFormat="1" applyFont="1" applyBorder="1" applyAlignment="1">
      <alignment horizontal="center"/>
    </xf>
    <xf numFmtId="165" fontId="15" fillId="0" borderId="20" xfId="0" applyNumberFormat="1" applyFont="1" applyBorder="1"/>
    <xf numFmtId="165" fontId="15" fillId="0" borderId="16" xfId="0" applyNumberFormat="1" applyFont="1" applyBorder="1"/>
    <xf numFmtId="165" fontId="16" fillId="0" borderId="20" xfId="0" applyNumberFormat="1" applyFont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165" fontId="6" fillId="2" borderId="20" xfId="0" applyNumberFormat="1" applyFont="1" applyFill="1" applyBorder="1" applyAlignment="1">
      <alignment horizontal="center"/>
    </xf>
    <xf numFmtId="165" fontId="6" fillId="2" borderId="15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165" fontId="2" fillId="2" borderId="16" xfId="1" applyNumberFormat="1" applyFont="1" applyFill="1" applyBorder="1" applyAlignment="1">
      <alignment horizontal="center"/>
    </xf>
    <xf numFmtId="165" fontId="1" fillId="2" borderId="16" xfId="1" applyNumberFormat="1" applyFont="1" applyFill="1" applyBorder="1" applyAlignment="1">
      <alignment horizontal="center"/>
    </xf>
    <xf numFmtId="165" fontId="1" fillId="2" borderId="17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_ООО Тепловая компания (печора)" xfId="1" xr:uid="{00000000-0005-0000-0000-000001000000}"/>
    <cellStyle name="Обычный 5" xfId="2" xr:uid="{00000000-0005-0000-0000-000002000000}"/>
    <cellStyle name="Обычный_PP_PitWater" xfId="3" xr:uid="{00000000-0005-0000-0000-000003000000}"/>
    <cellStyle name="Процентный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7" tint="0.59999389629810485"/>
    <pageSetUpPr fitToPage="1"/>
  </sheetPr>
  <dimension ref="A1:C27"/>
  <sheetViews>
    <sheetView zoomScaleNormal="100" workbookViewId="0">
      <selection activeCell="A3" sqref="A3:B3"/>
    </sheetView>
  </sheetViews>
  <sheetFormatPr defaultColWidth="9.140625" defaultRowHeight="15.75" x14ac:dyDescent="0.25"/>
  <cols>
    <col min="1" max="1" width="51.28515625" style="4" customWidth="1"/>
    <col min="2" max="2" width="61.85546875" style="4" customWidth="1"/>
    <col min="3" max="3" width="7" style="4" customWidth="1"/>
    <col min="4" max="4" width="6.7109375" style="4" customWidth="1"/>
    <col min="5" max="16384" width="9.140625" style="4"/>
  </cols>
  <sheetData>
    <row r="1" spans="1:2" s="1" customFormat="1" ht="18.75" x14ac:dyDescent="0.3">
      <c r="A1" s="54" t="s">
        <v>68</v>
      </c>
      <c r="B1" s="54"/>
    </row>
    <row r="2" spans="1:2" s="1" customFormat="1" ht="18.75" x14ac:dyDescent="0.3">
      <c r="A2" s="55" t="s">
        <v>76</v>
      </c>
      <c r="B2" s="55"/>
    </row>
    <row r="3" spans="1:2" s="1" customFormat="1" ht="18.75" x14ac:dyDescent="0.3">
      <c r="A3" s="56"/>
      <c r="B3" s="57"/>
    </row>
    <row r="4" spans="1:2" s="1" customFormat="1" ht="18.75" x14ac:dyDescent="0.3">
      <c r="A4" s="58" t="s">
        <v>15</v>
      </c>
      <c r="B4" s="58"/>
    </row>
    <row r="5" spans="1:2" x14ac:dyDescent="0.25">
      <c r="A5" s="2" t="s">
        <v>16</v>
      </c>
      <c r="B5" s="3" t="s">
        <v>22</v>
      </c>
    </row>
    <row r="6" spans="1:2" ht="31.5" x14ac:dyDescent="0.25">
      <c r="A6" s="2" t="s">
        <v>17</v>
      </c>
      <c r="B6" s="5" t="s">
        <v>23</v>
      </c>
    </row>
    <row r="7" spans="1:2" ht="31.5" x14ac:dyDescent="0.25">
      <c r="A7" s="2" t="s">
        <v>18</v>
      </c>
      <c r="B7" s="5" t="s">
        <v>19</v>
      </c>
    </row>
    <row r="8" spans="1:2" x14ac:dyDescent="0.25">
      <c r="A8" s="2" t="s">
        <v>20</v>
      </c>
      <c r="B8" s="3" t="s">
        <v>21</v>
      </c>
    </row>
    <row r="9" spans="1:2" s="8" customFormat="1" x14ac:dyDescent="0.25">
      <c r="A9" s="6"/>
      <c r="B9" s="7"/>
    </row>
    <row r="10" spans="1:2" ht="16.5" customHeight="1" x14ac:dyDescent="0.25"/>
    <row r="20" spans="1:3" x14ac:dyDescent="0.25">
      <c r="C20" s="9"/>
    </row>
    <row r="22" spans="1:3" x14ac:dyDescent="0.25">
      <c r="C22" s="10"/>
    </row>
    <row r="25" spans="1:3" s="8" customFormat="1" x14ac:dyDescent="0.25">
      <c r="A25" s="4"/>
      <c r="B25" s="4"/>
      <c r="C25" s="4"/>
    </row>
    <row r="26" spans="1:3" ht="15" customHeight="1" x14ac:dyDescent="0.25"/>
    <row r="27" spans="1:3" ht="31.5" customHeight="1" x14ac:dyDescent="0.25"/>
  </sheetData>
  <mergeCells count="4">
    <mergeCell ref="A1:B1"/>
    <mergeCell ref="A2:B2"/>
    <mergeCell ref="A3:B3"/>
    <mergeCell ref="A4:B4"/>
  </mergeCells>
  <printOptions horizontalCentered="1"/>
  <pageMargins left="1.1811023622047245" right="0.78740157480314965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tabColor theme="7" tint="0.59999389629810485"/>
  </sheetPr>
  <dimension ref="A1:Z53"/>
  <sheetViews>
    <sheetView showZeros="0" tabSelected="1" view="pageBreakPreview" topLeftCell="A7" zoomScale="85" zoomScaleNormal="10" zoomScaleSheetLayoutView="85" workbookViewId="0">
      <pane xSplit="2" ySplit="5" topLeftCell="C12" activePane="bottomRight" state="frozen"/>
      <selection activeCell="A7" sqref="A7"/>
      <selection pane="topRight" activeCell="C7" sqref="C7"/>
      <selection pane="bottomLeft" activeCell="A12" sqref="A12"/>
      <selection pane="bottomRight" activeCell="E19" sqref="E19"/>
    </sheetView>
  </sheetViews>
  <sheetFormatPr defaultRowHeight="15.75" x14ac:dyDescent="0.25"/>
  <cols>
    <col min="1" max="1" width="6.28515625" style="15" bestFit="1" customWidth="1"/>
    <col min="2" max="2" width="38" style="15" customWidth="1"/>
    <col min="3" max="3" width="11.140625" style="15" customWidth="1"/>
    <col min="4" max="5" width="12.7109375" style="15" customWidth="1"/>
    <col min="6" max="6" width="6.5703125" style="15" bestFit="1" customWidth="1"/>
    <col min="7" max="8" width="11.28515625" style="15" customWidth="1"/>
    <col min="9" max="9" width="6.5703125" style="15" bestFit="1" customWidth="1"/>
    <col min="10" max="11" width="11.28515625" style="15" customWidth="1"/>
    <col min="12" max="12" width="9.5703125" style="15" bestFit="1" customWidth="1"/>
    <col min="13" max="14" width="11.28515625" style="15" customWidth="1"/>
    <col min="15" max="15" width="7.7109375" style="15" bestFit="1" customWidth="1"/>
    <col min="16" max="17" width="11.28515625" style="15" customWidth="1"/>
    <col min="18" max="18" width="6.5703125" style="15" bestFit="1" customWidth="1"/>
    <col min="19" max="20" width="11.28515625" style="15" customWidth="1"/>
    <col min="21" max="21" width="7.7109375" style="15" bestFit="1" customWidth="1"/>
    <col min="22" max="23" width="11.28515625" style="15" customWidth="1"/>
    <col min="24" max="24" width="6.5703125" style="15" bestFit="1" customWidth="1"/>
    <col min="25" max="255" width="9.140625" style="15"/>
    <col min="256" max="256" width="6.85546875" style="15" customWidth="1"/>
    <col min="257" max="257" width="41.140625" style="15" customWidth="1"/>
    <col min="258" max="258" width="14.28515625" style="15" customWidth="1"/>
    <col min="259" max="260" width="16.5703125" style="15" customWidth="1"/>
    <col min="261" max="511" width="9.140625" style="15"/>
    <col min="512" max="512" width="6.85546875" style="15" customWidth="1"/>
    <col min="513" max="513" width="41.140625" style="15" customWidth="1"/>
    <col min="514" max="514" width="14.28515625" style="15" customWidth="1"/>
    <col min="515" max="516" width="16.5703125" style="15" customWidth="1"/>
    <col min="517" max="767" width="9.140625" style="15"/>
    <col min="768" max="768" width="6.85546875" style="15" customWidth="1"/>
    <col min="769" max="769" width="41.140625" style="15" customWidth="1"/>
    <col min="770" max="770" width="14.28515625" style="15" customWidth="1"/>
    <col min="771" max="772" width="16.5703125" style="15" customWidth="1"/>
    <col min="773" max="1023" width="9.140625" style="15"/>
    <col min="1024" max="1024" width="6.85546875" style="15" customWidth="1"/>
    <col min="1025" max="1025" width="41.140625" style="15" customWidth="1"/>
    <col min="1026" max="1026" width="14.28515625" style="15" customWidth="1"/>
    <col min="1027" max="1028" width="16.5703125" style="15" customWidth="1"/>
    <col min="1029" max="1279" width="9.140625" style="15"/>
    <col min="1280" max="1280" width="6.85546875" style="15" customWidth="1"/>
    <col min="1281" max="1281" width="41.140625" style="15" customWidth="1"/>
    <col min="1282" max="1282" width="14.28515625" style="15" customWidth="1"/>
    <col min="1283" max="1284" width="16.5703125" style="15" customWidth="1"/>
    <col min="1285" max="1535" width="9.140625" style="15"/>
    <col min="1536" max="1536" width="6.85546875" style="15" customWidth="1"/>
    <col min="1537" max="1537" width="41.140625" style="15" customWidth="1"/>
    <col min="1538" max="1538" width="14.28515625" style="15" customWidth="1"/>
    <col min="1539" max="1540" width="16.5703125" style="15" customWidth="1"/>
    <col min="1541" max="1791" width="9.140625" style="15"/>
    <col min="1792" max="1792" width="6.85546875" style="15" customWidth="1"/>
    <col min="1793" max="1793" width="41.140625" style="15" customWidth="1"/>
    <col min="1794" max="1794" width="14.28515625" style="15" customWidth="1"/>
    <col min="1795" max="1796" width="16.5703125" style="15" customWidth="1"/>
    <col min="1797" max="2047" width="9.140625" style="15"/>
    <col min="2048" max="2048" width="6.85546875" style="15" customWidth="1"/>
    <col min="2049" max="2049" width="41.140625" style="15" customWidth="1"/>
    <col min="2050" max="2050" width="14.28515625" style="15" customWidth="1"/>
    <col min="2051" max="2052" width="16.5703125" style="15" customWidth="1"/>
    <col min="2053" max="2303" width="9.140625" style="15"/>
    <col min="2304" max="2304" width="6.85546875" style="15" customWidth="1"/>
    <col min="2305" max="2305" width="41.140625" style="15" customWidth="1"/>
    <col min="2306" max="2306" width="14.28515625" style="15" customWidth="1"/>
    <col min="2307" max="2308" width="16.5703125" style="15" customWidth="1"/>
    <col min="2309" max="2559" width="9.140625" style="15"/>
    <col min="2560" max="2560" width="6.85546875" style="15" customWidth="1"/>
    <col min="2561" max="2561" width="41.140625" style="15" customWidth="1"/>
    <col min="2562" max="2562" width="14.28515625" style="15" customWidth="1"/>
    <col min="2563" max="2564" width="16.5703125" style="15" customWidth="1"/>
    <col min="2565" max="2815" width="9.140625" style="15"/>
    <col min="2816" max="2816" width="6.85546875" style="15" customWidth="1"/>
    <col min="2817" max="2817" width="41.140625" style="15" customWidth="1"/>
    <col min="2818" max="2818" width="14.28515625" style="15" customWidth="1"/>
    <col min="2819" max="2820" width="16.5703125" style="15" customWidth="1"/>
    <col min="2821" max="3071" width="9.140625" style="15"/>
    <col min="3072" max="3072" width="6.85546875" style="15" customWidth="1"/>
    <col min="3073" max="3073" width="41.140625" style="15" customWidth="1"/>
    <col min="3074" max="3074" width="14.28515625" style="15" customWidth="1"/>
    <col min="3075" max="3076" width="16.5703125" style="15" customWidth="1"/>
    <col min="3077" max="3327" width="9.140625" style="15"/>
    <col min="3328" max="3328" width="6.85546875" style="15" customWidth="1"/>
    <col min="3329" max="3329" width="41.140625" style="15" customWidth="1"/>
    <col min="3330" max="3330" width="14.28515625" style="15" customWidth="1"/>
    <col min="3331" max="3332" width="16.5703125" style="15" customWidth="1"/>
    <col min="3333" max="3583" width="9.140625" style="15"/>
    <col min="3584" max="3584" width="6.85546875" style="15" customWidth="1"/>
    <col min="3585" max="3585" width="41.140625" style="15" customWidth="1"/>
    <col min="3586" max="3586" width="14.28515625" style="15" customWidth="1"/>
    <col min="3587" max="3588" width="16.5703125" style="15" customWidth="1"/>
    <col min="3589" max="3839" width="9.140625" style="15"/>
    <col min="3840" max="3840" width="6.85546875" style="15" customWidth="1"/>
    <col min="3841" max="3841" width="41.140625" style="15" customWidth="1"/>
    <col min="3842" max="3842" width="14.28515625" style="15" customWidth="1"/>
    <col min="3843" max="3844" width="16.5703125" style="15" customWidth="1"/>
    <col min="3845" max="4095" width="9.140625" style="15"/>
    <col min="4096" max="4096" width="6.85546875" style="15" customWidth="1"/>
    <col min="4097" max="4097" width="41.140625" style="15" customWidth="1"/>
    <col min="4098" max="4098" width="14.28515625" style="15" customWidth="1"/>
    <col min="4099" max="4100" width="16.5703125" style="15" customWidth="1"/>
    <col min="4101" max="4351" width="9.140625" style="15"/>
    <col min="4352" max="4352" width="6.85546875" style="15" customWidth="1"/>
    <col min="4353" max="4353" width="41.140625" style="15" customWidth="1"/>
    <col min="4354" max="4354" width="14.28515625" style="15" customWidth="1"/>
    <col min="4355" max="4356" width="16.5703125" style="15" customWidth="1"/>
    <col min="4357" max="4607" width="9.140625" style="15"/>
    <col min="4608" max="4608" width="6.85546875" style="15" customWidth="1"/>
    <col min="4609" max="4609" width="41.140625" style="15" customWidth="1"/>
    <col min="4610" max="4610" width="14.28515625" style="15" customWidth="1"/>
    <col min="4611" max="4612" width="16.5703125" style="15" customWidth="1"/>
    <col min="4613" max="4863" width="9.140625" style="15"/>
    <col min="4864" max="4864" width="6.85546875" style="15" customWidth="1"/>
    <col min="4865" max="4865" width="41.140625" style="15" customWidth="1"/>
    <col min="4866" max="4866" width="14.28515625" style="15" customWidth="1"/>
    <col min="4867" max="4868" width="16.5703125" style="15" customWidth="1"/>
    <col min="4869" max="5119" width="9.140625" style="15"/>
    <col min="5120" max="5120" width="6.85546875" style="15" customWidth="1"/>
    <col min="5121" max="5121" width="41.140625" style="15" customWidth="1"/>
    <col min="5122" max="5122" width="14.28515625" style="15" customWidth="1"/>
    <col min="5123" max="5124" width="16.5703125" style="15" customWidth="1"/>
    <col min="5125" max="5375" width="9.140625" style="15"/>
    <col min="5376" max="5376" width="6.85546875" style="15" customWidth="1"/>
    <col min="5377" max="5377" width="41.140625" style="15" customWidth="1"/>
    <col min="5378" max="5378" width="14.28515625" style="15" customWidth="1"/>
    <col min="5379" max="5380" width="16.5703125" style="15" customWidth="1"/>
    <col min="5381" max="5631" width="9.140625" style="15"/>
    <col min="5632" max="5632" width="6.85546875" style="15" customWidth="1"/>
    <col min="5633" max="5633" width="41.140625" style="15" customWidth="1"/>
    <col min="5634" max="5634" width="14.28515625" style="15" customWidth="1"/>
    <col min="5635" max="5636" width="16.5703125" style="15" customWidth="1"/>
    <col min="5637" max="5887" width="9.140625" style="15"/>
    <col min="5888" max="5888" width="6.85546875" style="15" customWidth="1"/>
    <col min="5889" max="5889" width="41.140625" style="15" customWidth="1"/>
    <col min="5890" max="5890" width="14.28515625" style="15" customWidth="1"/>
    <col min="5891" max="5892" width="16.5703125" style="15" customWidth="1"/>
    <col min="5893" max="6143" width="9.140625" style="15"/>
    <col min="6144" max="6144" width="6.85546875" style="15" customWidth="1"/>
    <col min="6145" max="6145" width="41.140625" style="15" customWidth="1"/>
    <col min="6146" max="6146" width="14.28515625" style="15" customWidth="1"/>
    <col min="6147" max="6148" width="16.5703125" style="15" customWidth="1"/>
    <col min="6149" max="6399" width="9.140625" style="15"/>
    <col min="6400" max="6400" width="6.85546875" style="15" customWidth="1"/>
    <col min="6401" max="6401" width="41.140625" style="15" customWidth="1"/>
    <col min="6402" max="6402" width="14.28515625" style="15" customWidth="1"/>
    <col min="6403" max="6404" width="16.5703125" style="15" customWidth="1"/>
    <col min="6405" max="6655" width="9.140625" style="15"/>
    <col min="6656" max="6656" width="6.85546875" style="15" customWidth="1"/>
    <col min="6657" max="6657" width="41.140625" style="15" customWidth="1"/>
    <col min="6658" max="6658" width="14.28515625" style="15" customWidth="1"/>
    <col min="6659" max="6660" width="16.5703125" style="15" customWidth="1"/>
    <col min="6661" max="6911" width="9.140625" style="15"/>
    <col min="6912" max="6912" width="6.85546875" style="15" customWidth="1"/>
    <col min="6913" max="6913" width="41.140625" style="15" customWidth="1"/>
    <col min="6914" max="6914" width="14.28515625" style="15" customWidth="1"/>
    <col min="6915" max="6916" width="16.5703125" style="15" customWidth="1"/>
    <col min="6917" max="7167" width="9.140625" style="15"/>
    <col min="7168" max="7168" width="6.85546875" style="15" customWidth="1"/>
    <col min="7169" max="7169" width="41.140625" style="15" customWidth="1"/>
    <col min="7170" max="7170" width="14.28515625" style="15" customWidth="1"/>
    <col min="7171" max="7172" width="16.5703125" style="15" customWidth="1"/>
    <col min="7173" max="7423" width="9.140625" style="15"/>
    <col min="7424" max="7424" width="6.85546875" style="15" customWidth="1"/>
    <col min="7425" max="7425" width="41.140625" style="15" customWidth="1"/>
    <col min="7426" max="7426" width="14.28515625" style="15" customWidth="1"/>
    <col min="7427" max="7428" width="16.5703125" style="15" customWidth="1"/>
    <col min="7429" max="7679" width="9.140625" style="15"/>
    <col min="7680" max="7680" width="6.85546875" style="15" customWidth="1"/>
    <col min="7681" max="7681" width="41.140625" style="15" customWidth="1"/>
    <col min="7682" max="7682" width="14.28515625" style="15" customWidth="1"/>
    <col min="7683" max="7684" width="16.5703125" style="15" customWidth="1"/>
    <col min="7685" max="7935" width="9.140625" style="15"/>
    <col min="7936" max="7936" width="6.85546875" style="15" customWidth="1"/>
    <col min="7937" max="7937" width="41.140625" style="15" customWidth="1"/>
    <col min="7938" max="7938" width="14.28515625" style="15" customWidth="1"/>
    <col min="7939" max="7940" width="16.5703125" style="15" customWidth="1"/>
    <col min="7941" max="8191" width="9.140625" style="15"/>
    <col min="8192" max="8192" width="6.85546875" style="15" customWidth="1"/>
    <col min="8193" max="8193" width="41.140625" style="15" customWidth="1"/>
    <col min="8194" max="8194" width="14.28515625" style="15" customWidth="1"/>
    <col min="8195" max="8196" width="16.5703125" style="15" customWidth="1"/>
    <col min="8197" max="8447" width="9.140625" style="15"/>
    <col min="8448" max="8448" width="6.85546875" style="15" customWidth="1"/>
    <col min="8449" max="8449" width="41.140625" style="15" customWidth="1"/>
    <col min="8450" max="8450" width="14.28515625" style="15" customWidth="1"/>
    <col min="8451" max="8452" width="16.5703125" style="15" customWidth="1"/>
    <col min="8453" max="8703" width="9.140625" style="15"/>
    <col min="8704" max="8704" width="6.85546875" style="15" customWidth="1"/>
    <col min="8705" max="8705" width="41.140625" style="15" customWidth="1"/>
    <col min="8706" max="8706" width="14.28515625" style="15" customWidth="1"/>
    <col min="8707" max="8708" width="16.5703125" style="15" customWidth="1"/>
    <col min="8709" max="8959" width="9.140625" style="15"/>
    <col min="8960" max="8960" width="6.85546875" style="15" customWidth="1"/>
    <col min="8961" max="8961" width="41.140625" style="15" customWidth="1"/>
    <col min="8962" max="8962" width="14.28515625" style="15" customWidth="1"/>
    <col min="8963" max="8964" width="16.5703125" style="15" customWidth="1"/>
    <col min="8965" max="9215" width="9.140625" style="15"/>
    <col min="9216" max="9216" width="6.85546875" style="15" customWidth="1"/>
    <col min="9217" max="9217" width="41.140625" style="15" customWidth="1"/>
    <col min="9218" max="9218" width="14.28515625" style="15" customWidth="1"/>
    <col min="9219" max="9220" width="16.5703125" style="15" customWidth="1"/>
    <col min="9221" max="9471" width="9.140625" style="15"/>
    <col min="9472" max="9472" width="6.85546875" style="15" customWidth="1"/>
    <col min="9473" max="9473" width="41.140625" style="15" customWidth="1"/>
    <col min="9474" max="9474" width="14.28515625" style="15" customWidth="1"/>
    <col min="9475" max="9476" width="16.5703125" style="15" customWidth="1"/>
    <col min="9477" max="9727" width="9.140625" style="15"/>
    <col min="9728" max="9728" width="6.85546875" style="15" customWidth="1"/>
    <col min="9729" max="9729" width="41.140625" style="15" customWidth="1"/>
    <col min="9730" max="9730" width="14.28515625" style="15" customWidth="1"/>
    <col min="9731" max="9732" width="16.5703125" style="15" customWidth="1"/>
    <col min="9733" max="9983" width="9.140625" style="15"/>
    <col min="9984" max="9984" width="6.85546875" style="15" customWidth="1"/>
    <col min="9985" max="9985" width="41.140625" style="15" customWidth="1"/>
    <col min="9986" max="9986" width="14.28515625" style="15" customWidth="1"/>
    <col min="9987" max="9988" width="16.5703125" style="15" customWidth="1"/>
    <col min="9989" max="10239" width="9.140625" style="15"/>
    <col min="10240" max="10240" width="6.85546875" style="15" customWidth="1"/>
    <col min="10241" max="10241" width="41.140625" style="15" customWidth="1"/>
    <col min="10242" max="10242" width="14.28515625" style="15" customWidth="1"/>
    <col min="10243" max="10244" width="16.5703125" style="15" customWidth="1"/>
    <col min="10245" max="10495" width="9.140625" style="15"/>
    <col min="10496" max="10496" width="6.85546875" style="15" customWidth="1"/>
    <col min="10497" max="10497" width="41.140625" style="15" customWidth="1"/>
    <col min="10498" max="10498" width="14.28515625" style="15" customWidth="1"/>
    <col min="10499" max="10500" width="16.5703125" style="15" customWidth="1"/>
    <col min="10501" max="10751" width="9.140625" style="15"/>
    <col min="10752" max="10752" width="6.85546875" style="15" customWidth="1"/>
    <col min="10753" max="10753" width="41.140625" style="15" customWidth="1"/>
    <col min="10754" max="10754" width="14.28515625" style="15" customWidth="1"/>
    <col min="10755" max="10756" width="16.5703125" style="15" customWidth="1"/>
    <col min="10757" max="11007" width="9.140625" style="15"/>
    <col min="11008" max="11008" width="6.85546875" style="15" customWidth="1"/>
    <col min="11009" max="11009" width="41.140625" style="15" customWidth="1"/>
    <col min="11010" max="11010" width="14.28515625" style="15" customWidth="1"/>
    <col min="11011" max="11012" width="16.5703125" style="15" customWidth="1"/>
    <col min="11013" max="11263" width="9.140625" style="15"/>
    <col min="11264" max="11264" width="6.85546875" style="15" customWidth="1"/>
    <col min="11265" max="11265" width="41.140625" style="15" customWidth="1"/>
    <col min="11266" max="11266" width="14.28515625" style="15" customWidth="1"/>
    <col min="11267" max="11268" width="16.5703125" style="15" customWidth="1"/>
    <col min="11269" max="11519" width="9.140625" style="15"/>
    <col min="11520" max="11520" width="6.85546875" style="15" customWidth="1"/>
    <col min="11521" max="11521" width="41.140625" style="15" customWidth="1"/>
    <col min="11522" max="11522" width="14.28515625" style="15" customWidth="1"/>
    <col min="11523" max="11524" width="16.5703125" style="15" customWidth="1"/>
    <col min="11525" max="11775" width="9.140625" style="15"/>
    <col min="11776" max="11776" width="6.85546875" style="15" customWidth="1"/>
    <col min="11777" max="11777" width="41.140625" style="15" customWidth="1"/>
    <col min="11778" max="11778" width="14.28515625" style="15" customWidth="1"/>
    <col min="11779" max="11780" width="16.5703125" style="15" customWidth="1"/>
    <col min="11781" max="12031" width="9.140625" style="15"/>
    <col min="12032" max="12032" width="6.85546875" style="15" customWidth="1"/>
    <col min="12033" max="12033" width="41.140625" style="15" customWidth="1"/>
    <col min="12034" max="12034" width="14.28515625" style="15" customWidth="1"/>
    <col min="12035" max="12036" width="16.5703125" style="15" customWidth="1"/>
    <col min="12037" max="12287" width="9.140625" style="15"/>
    <col min="12288" max="12288" width="6.85546875" style="15" customWidth="1"/>
    <col min="12289" max="12289" width="41.140625" style="15" customWidth="1"/>
    <col min="12290" max="12290" width="14.28515625" style="15" customWidth="1"/>
    <col min="12291" max="12292" width="16.5703125" style="15" customWidth="1"/>
    <col min="12293" max="12543" width="9.140625" style="15"/>
    <col min="12544" max="12544" width="6.85546875" style="15" customWidth="1"/>
    <col min="12545" max="12545" width="41.140625" style="15" customWidth="1"/>
    <col min="12546" max="12546" width="14.28515625" style="15" customWidth="1"/>
    <col min="12547" max="12548" width="16.5703125" style="15" customWidth="1"/>
    <col min="12549" max="12799" width="9.140625" style="15"/>
    <col min="12800" max="12800" width="6.85546875" style="15" customWidth="1"/>
    <col min="12801" max="12801" width="41.140625" style="15" customWidth="1"/>
    <col min="12802" max="12802" width="14.28515625" style="15" customWidth="1"/>
    <col min="12803" max="12804" width="16.5703125" style="15" customWidth="1"/>
    <col min="12805" max="13055" width="9.140625" style="15"/>
    <col min="13056" max="13056" width="6.85546875" style="15" customWidth="1"/>
    <col min="13057" max="13057" width="41.140625" style="15" customWidth="1"/>
    <col min="13058" max="13058" width="14.28515625" style="15" customWidth="1"/>
    <col min="13059" max="13060" width="16.5703125" style="15" customWidth="1"/>
    <col min="13061" max="13311" width="9.140625" style="15"/>
    <col min="13312" max="13312" width="6.85546875" style="15" customWidth="1"/>
    <col min="13313" max="13313" width="41.140625" style="15" customWidth="1"/>
    <col min="13314" max="13314" width="14.28515625" style="15" customWidth="1"/>
    <col min="13315" max="13316" width="16.5703125" style="15" customWidth="1"/>
    <col min="13317" max="13567" width="9.140625" style="15"/>
    <col min="13568" max="13568" width="6.85546875" style="15" customWidth="1"/>
    <col min="13569" max="13569" width="41.140625" style="15" customWidth="1"/>
    <col min="13570" max="13570" width="14.28515625" style="15" customWidth="1"/>
    <col min="13571" max="13572" width="16.5703125" style="15" customWidth="1"/>
    <col min="13573" max="13823" width="9.140625" style="15"/>
    <col min="13824" max="13824" width="6.85546875" style="15" customWidth="1"/>
    <col min="13825" max="13825" width="41.140625" style="15" customWidth="1"/>
    <col min="13826" max="13826" width="14.28515625" style="15" customWidth="1"/>
    <col min="13827" max="13828" width="16.5703125" style="15" customWidth="1"/>
    <col min="13829" max="14079" width="9.140625" style="15"/>
    <col min="14080" max="14080" width="6.85546875" style="15" customWidth="1"/>
    <col min="14081" max="14081" width="41.140625" style="15" customWidth="1"/>
    <col min="14082" max="14082" width="14.28515625" style="15" customWidth="1"/>
    <col min="14083" max="14084" width="16.5703125" style="15" customWidth="1"/>
    <col min="14085" max="14335" width="9.140625" style="15"/>
    <col min="14336" max="14336" width="6.85546875" style="15" customWidth="1"/>
    <col min="14337" max="14337" width="41.140625" style="15" customWidth="1"/>
    <col min="14338" max="14338" width="14.28515625" style="15" customWidth="1"/>
    <col min="14339" max="14340" width="16.5703125" style="15" customWidth="1"/>
    <col min="14341" max="14591" width="9.140625" style="15"/>
    <col min="14592" max="14592" width="6.85546875" style="15" customWidth="1"/>
    <col min="14593" max="14593" width="41.140625" style="15" customWidth="1"/>
    <col min="14594" max="14594" width="14.28515625" style="15" customWidth="1"/>
    <col min="14595" max="14596" width="16.5703125" style="15" customWidth="1"/>
    <col min="14597" max="14847" width="9.140625" style="15"/>
    <col min="14848" max="14848" width="6.85546875" style="15" customWidth="1"/>
    <col min="14849" max="14849" width="41.140625" style="15" customWidth="1"/>
    <col min="14850" max="14850" width="14.28515625" style="15" customWidth="1"/>
    <col min="14851" max="14852" width="16.5703125" style="15" customWidth="1"/>
    <col min="14853" max="15103" width="9.140625" style="15"/>
    <col min="15104" max="15104" width="6.85546875" style="15" customWidth="1"/>
    <col min="15105" max="15105" width="41.140625" style="15" customWidth="1"/>
    <col min="15106" max="15106" width="14.28515625" style="15" customWidth="1"/>
    <col min="15107" max="15108" width="16.5703125" style="15" customWidth="1"/>
    <col min="15109" max="15359" width="9.140625" style="15"/>
    <col min="15360" max="15360" width="6.85546875" style="15" customWidth="1"/>
    <col min="15361" max="15361" width="41.140625" style="15" customWidth="1"/>
    <col min="15362" max="15362" width="14.28515625" style="15" customWidth="1"/>
    <col min="15363" max="15364" width="16.5703125" style="15" customWidth="1"/>
    <col min="15365" max="15615" width="9.140625" style="15"/>
    <col min="15616" max="15616" width="6.85546875" style="15" customWidth="1"/>
    <col min="15617" max="15617" width="41.140625" style="15" customWidth="1"/>
    <col min="15618" max="15618" width="14.28515625" style="15" customWidth="1"/>
    <col min="15619" max="15620" width="16.5703125" style="15" customWidth="1"/>
    <col min="15621" max="15871" width="9.140625" style="15"/>
    <col min="15872" max="15872" width="6.85546875" style="15" customWidth="1"/>
    <col min="15873" max="15873" width="41.140625" style="15" customWidth="1"/>
    <col min="15874" max="15874" width="14.28515625" style="15" customWidth="1"/>
    <col min="15875" max="15876" width="16.5703125" style="15" customWidth="1"/>
    <col min="15877" max="16127" width="9.140625" style="15"/>
    <col min="16128" max="16128" width="6.85546875" style="15" customWidth="1"/>
    <col min="16129" max="16129" width="41.140625" style="15" customWidth="1"/>
    <col min="16130" max="16130" width="14.28515625" style="15" customWidth="1"/>
    <col min="16131" max="16132" width="16.5703125" style="15" customWidth="1"/>
    <col min="16133" max="16384" width="9.140625" style="15"/>
  </cols>
  <sheetData>
    <row r="1" spans="1:24" x14ac:dyDescent="0.25">
      <c r="A1" s="83" t="s">
        <v>68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ht="15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x14ac:dyDescent="0.25">
      <c r="A3" s="14"/>
      <c r="B3" s="14"/>
    </row>
    <row r="4" spans="1:24" x14ac:dyDescent="0.25">
      <c r="A4" s="58" t="s">
        <v>15</v>
      </c>
      <c r="B4" s="58"/>
    </row>
    <row r="5" spans="1:24" ht="15.75" customHeight="1" x14ac:dyDescent="0.25">
      <c r="A5" s="70" t="s">
        <v>73</v>
      </c>
      <c r="B5" s="71"/>
      <c r="C5" s="71"/>
      <c r="D5" s="72"/>
      <c r="E5" s="76" t="s">
        <v>72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</row>
    <row r="6" spans="1:24" x14ac:dyDescent="0.25">
      <c r="A6" s="70" t="s">
        <v>74</v>
      </c>
      <c r="B6" s="71"/>
      <c r="C6" s="71"/>
      <c r="D6" s="72"/>
      <c r="E6" s="73" t="s">
        <v>75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8" spans="1:24" x14ac:dyDescent="0.25">
      <c r="A8" s="84" t="s">
        <v>24</v>
      </c>
      <c r="B8" s="84"/>
      <c r="C8" s="84"/>
      <c r="D8" s="16"/>
      <c r="E8" s="16"/>
      <c r="F8" s="16"/>
      <c r="G8" s="17"/>
      <c r="H8" s="17"/>
      <c r="I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8"/>
    </row>
    <row r="9" spans="1:24" x14ac:dyDescent="0.25">
      <c r="A9" s="85" t="s">
        <v>25</v>
      </c>
      <c r="B9" s="85" t="s">
        <v>26</v>
      </c>
      <c r="C9" s="85" t="s">
        <v>5</v>
      </c>
      <c r="D9" s="80" t="s">
        <v>59</v>
      </c>
      <c r="E9" s="81"/>
      <c r="F9" s="82"/>
      <c r="G9" s="80" t="s">
        <v>60</v>
      </c>
      <c r="H9" s="81"/>
      <c r="I9" s="82"/>
      <c r="J9" s="80" t="s">
        <v>61</v>
      </c>
      <c r="K9" s="81"/>
      <c r="L9" s="82"/>
      <c r="M9" s="80" t="s">
        <v>62</v>
      </c>
      <c r="N9" s="81"/>
      <c r="O9" s="82"/>
      <c r="P9" s="80" t="s">
        <v>63</v>
      </c>
      <c r="Q9" s="81"/>
      <c r="R9" s="82"/>
      <c r="S9" s="80" t="s">
        <v>64</v>
      </c>
      <c r="T9" s="81"/>
      <c r="U9" s="82"/>
      <c r="V9" s="80" t="s">
        <v>65</v>
      </c>
      <c r="W9" s="81"/>
      <c r="X9" s="82"/>
    </row>
    <row r="10" spans="1:24" x14ac:dyDescent="0.25">
      <c r="A10" s="86"/>
      <c r="B10" s="86"/>
      <c r="C10" s="86"/>
      <c r="D10" s="89" t="s">
        <v>78</v>
      </c>
      <c r="E10" s="90"/>
      <c r="F10" s="91"/>
      <c r="G10" s="89" t="str">
        <f>D10</f>
        <v>2025 год</v>
      </c>
      <c r="H10" s="90"/>
      <c r="I10" s="91"/>
      <c r="J10" s="89" t="str">
        <f t="shared" ref="J10" si="0">G10</f>
        <v>2025 год</v>
      </c>
      <c r="K10" s="90"/>
      <c r="L10" s="91"/>
      <c r="M10" s="89" t="str">
        <f t="shared" ref="M10" si="1">J10</f>
        <v>2025 год</v>
      </c>
      <c r="N10" s="90"/>
      <c r="O10" s="91"/>
      <c r="P10" s="89" t="str">
        <f t="shared" ref="P10" si="2">M10</f>
        <v>2025 год</v>
      </c>
      <c r="Q10" s="90"/>
      <c r="R10" s="91"/>
      <c r="S10" s="89" t="str">
        <f t="shared" ref="S10" si="3">P10</f>
        <v>2025 год</v>
      </c>
      <c r="T10" s="90"/>
      <c r="U10" s="91"/>
      <c r="V10" s="89" t="str">
        <f t="shared" ref="V10" si="4">S10</f>
        <v>2025 год</v>
      </c>
      <c r="W10" s="90"/>
      <c r="X10" s="91"/>
    </row>
    <row r="11" spans="1:24" ht="30" x14ac:dyDescent="0.25">
      <c r="A11" s="87"/>
      <c r="B11" s="87"/>
      <c r="C11" s="87"/>
      <c r="D11" s="88" t="s">
        <v>28</v>
      </c>
      <c r="E11" s="88" t="s">
        <v>29</v>
      </c>
      <c r="F11" s="92" t="s">
        <v>27</v>
      </c>
      <c r="G11" s="88" t="s">
        <v>28</v>
      </c>
      <c r="H11" s="88" t="s">
        <v>29</v>
      </c>
      <c r="I11" s="92" t="s">
        <v>27</v>
      </c>
      <c r="J11" s="88" t="s">
        <v>28</v>
      </c>
      <c r="K11" s="88" t="s">
        <v>29</v>
      </c>
      <c r="L11" s="92" t="s">
        <v>27</v>
      </c>
      <c r="M11" s="88" t="s">
        <v>28</v>
      </c>
      <c r="N11" s="88" t="s">
        <v>29</v>
      </c>
      <c r="O11" s="92" t="s">
        <v>27</v>
      </c>
      <c r="P11" s="88" t="s">
        <v>28</v>
      </c>
      <c r="Q11" s="88" t="s">
        <v>29</v>
      </c>
      <c r="R11" s="92" t="s">
        <v>27</v>
      </c>
      <c r="S11" s="88" t="s">
        <v>28</v>
      </c>
      <c r="T11" s="88" t="s">
        <v>29</v>
      </c>
      <c r="U11" s="92" t="s">
        <v>27</v>
      </c>
      <c r="V11" s="88" t="s">
        <v>28</v>
      </c>
      <c r="W11" s="88" t="s">
        <v>29</v>
      </c>
      <c r="X11" s="92" t="s">
        <v>27</v>
      </c>
    </row>
    <row r="12" spans="1:24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  <c r="K12" s="19">
        <v>11</v>
      </c>
      <c r="L12" s="19">
        <v>12</v>
      </c>
      <c r="M12" s="19">
        <v>13</v>
      </c>
      <c r="N12" s="19">
        <v>14</v>
      </c>
      <c r="O12" s="19">
        <v>15</v>
      </c>
      <c r="P12" s="19">
        <v>16</v>
      </c>
      <c r="Q12" s="19">
        <v>17</v>
      </c>
      <c r="R12" s="19">
        <v>18</v>
      </c>
      <c r="S12" s="19">
        <v>19</v>
      </c>
      <c r="T12" s="19">
        <v>20</v>
      </c>
      <c r="U12" s="19">
        <v>21</v>
      </c>
      <c r="V12" s="19">
        <v>22</v>
      </c>
      <c r="W12" s="19">
        <v>23</v>
      </c>
      <c r="X12" s="19">
        <v>24</v>
      </c>
    </row>
    <row r="13" spans="1:24" x14ac:dyDescent="0.25">
      <c r="A13" s="20" t="s">
        <v>1</v>
      </c>
      <c r="B13" s="21" t="s">
        <v>30</v>
      </c>
      <c r="C13" s="20" t="s">
        <v>69</v>
      </c>
      <c r="D13" s="93">
        <f t="shared" ref="D13:E13" si="5">D14+D17</f>
        <v>0.44600000000000001</v>
      </c>
      <c r="E13" s="93">
        <f t="shared" si="5"/>
        <v>0.44600000000000001</v>
      </c>
      <c r="F13" s="94">
        <f>D13+E13</f>
        <v>0.89200000000000002</v>
      </c>
      <c r="G13" s="93">
        <f t="shared" ref="G13:H13" si="6">G14+G17</f>
        <v>7.5199999999999989E-2</v>
      </c>
      <c r="H13" s="93">
        <f t="shared" si="6"/>
        <v>7.5199999999999989E-2</v>
      </c>
      <c r="I13" s="94">
        <f>G13+H13</f>
        <v>0.15039999999999998</v>
      </c>
      <c r="J13" s="93">
        <f t="shared" ref="J13:K13" si="7">J14+J17</f>
        <v>890.28300000000002</v>
      </c>
      <c r="K13" s="93">
        <f t="shared" si="7"/>
        <v>905.03899999999999</v>
      </c>
      <c r="L13" s="94">
        <f>J13+K13</f>
        <v>1795.3220000000001</v>
      </c>
      <c r="M13" s="93">
        <f t="shared" ref="M13:N13" si="8">M14+M17</f>
        <v>4.8419970438333335</v>
      </c>
      <c r="N13" s="93">
        <f t="shared" si="8"/>
        <v>4.8419970438333335</v>
      </c>
      <c r="O13" s="94">
        <f>M13+N13</f>
        <v>9.683994087666667</v>
      </c>
      <c r="P13" s="93">
        <f t="shared" ref="P13:Q13" si="9">P14+P17</f>
        <v>0.90099999999999991</v>
      </c>
      <c r="Q13" s="93">
        <f t="shared" si="9"/>
        <v>0.90099999999999991</v>
      </c>
      <c r="R13" s="94">
        <f>P13+Q13</f>
        <v>1.8019999999999998</v>
      </c>
      <c r="S13" s="93">
        <f t="shared" ref="S13:T13" si="10">S14+S17</f>
        <v>1.2199</v>
      </c>
      <c r="T13" s="93">
        <f t="shared" si="10"/>
        <v>1.2199</v>
      </c>
      <c r="U13" s="94">
        <f>S13+T13</f>
        <v>2.4398</v>
      </c>
      <c r="V13" s="93">
        <f t="shared" ref="V13:W13" si="11">V14+V17</f>
        <v>0.78100000000000003</v>
      </c>
      <c r="W13" s="93">
        <f t="shared" si="11"/>
        <v>0.78100000000000003</v>
      </c>
      <c r="X13" s="94">
        <f>V13+W13</f>
        <v>1.5620000000000001</v>
      </c>
    </row>
    <row r="14" spans="1:24" ht="31.5" x14ac:dyDescent="0.25">
      <c r="A14" s="22" t="s">
        <v>31</v>
      </c>
      <c r="B14" s="23" t="s">
        <v>32</v>
      </c>
      <c r="C14" s="24" t="s">
        <v>69</v>
      </c>
      <c r="D14" s="95">
        <f t="shared" ref="D14:E14" si="12">D15+D16</f>
        <v>0.44600000000000001</v>
      </c>
      <c r="E14" s="95">
        <f t="shared" si="12"/>
        <v>0.44600000000000001</v>
      </c>
      <c r="F14" s="96">
        <f>D14+E14</f>
        <v>0.89200000000000002</v>
      </c>
      <c r="G14" s="95">
        <f t="shared" ref="G14:H14" si="13">G15+G16</f>
        <v>7.5199999999999989E-2</v>
      </c>
      <c r="H14" s="95">
        <f t="shared" si="13"/>
        <v>7.5199999999999989E-2</v>
      </c>
      <c r="I14" s="96">
        <f>G14+H14</f>
        <v>0.15039999999999998</v>
      </c>
      <c r="J14" s="95">
        <f t="shared" ref="J14:K14" si="14">J15+J16</f>
        <v>890.28300000000002</v>
      </c>
      <c r="K14" s="95">
        <f t="shared" si="14"/>
        <v>905.03899999999999</v>
      </c>
      <c r="L14" s="96">
        <f>J14+K14</f>
        <v>1795.3220000000001</v>
      </c>
      <c r="M14" s="95">
        <f t="shared" ref="M14:N14" si="15">M15+M16</f>
        <v>4.8419970438333335</v>
      </c>
      <c r="N14" s="95">
        <f t="shared" si="15"/>
        <v>4.8419970438333335</v>
      </c>
      <c r="O14" s="96">
        <f>M14+N14</f>
        <v>9.683994087666667</v>
      </c>
      <c r="P14" s="95">
        <f t="shared" ref="P14:Q14" si="16">P15+P16</f>
        <v>0.90099999999999991</v>
      </c>
      <c r="Q14" s="95">
        <f t="shared" si="16"/>
        <v>0.90099999999999991</v>
      </c>
      <c r="R14" s="96">
        <f>P14+Q14</f>
        <v>1.8019999999999998</v>
      </c>
      <c r="S14" s="95">
        <f t="shared" ref="S14:T14" si="17">S15+S16</f>
        <v>1.2199</v>
      </c>
      <c r="T14" s="95">
        <f t="shared" si="17"/>
        <v>1.2199</v>
      </c>
      <c r="U14" s="96">
        <f>S14+T14</f>
        <v>2.4398</v>
      </c>
      <c r="V14" s="95">
        <f t="shared" ref="V14:W14" si="18">V15+V16</f>
        <v>0.78100000000000003</v>
      </c>
      <c r="W14" s="95">
        <f t="shared" si="18"/>
        <v>0.78100000000000003</v>
      </c>
      <c r="X14" s="96">
        <f>V14+W14</f>
        <v>1.5620000000000001</v>
      </c>
    </row>
    <row r="15" spans="1:24" x14ac:dyDescent="0.25">
      <c r="A15" s="22"/>
      <c r="B15" s="23" t="s">
        <v>33</v>
      </c>
      <c r="C15" s="24" t="s">
        <v>69</v>
      </c>
      <c r="D15" s="97">
        <f>F15/2</f>
        <v>0.44600000000000001</v>
      </c>
      <c r="E15" s="98">
        <f>D15</f>
        <v>0.44600000000000001</v>
      </c>
      <c r="F15" s="96">
        <v>0.89200000000000002</v>
      </c>
      <c r="G15" s="97">
        <f>I15/2</f>
        <v>7.5199999999999989E-2</v>
      </c>
      <c r="H15" s="98">
        <f>G15</f>
        <v>7.5199999999999989E-2</v>
      </c>
      <c r="I15" s="96">
        <v>0.15039999999999998</v>
      </c>
      <c r="J15" s="97">
        <v>890.28300000000002</v>
      </c>
      <c r="K15" s="98">
        <v>905.03899999999999</v>
      </c>
      <c r="L15" s="96">
        <v>0.31545000000000001</v>
      </c>
      <c r="M15" s="109">
        <f>O15/2</f>
        <v>4.8419970438333335</v>
      </c>
      <c r="N15" s="95">
        <f>M15</f>
        <v>4.8419970438333335</v>
      </c>
      <c r="O15" s="96">
        <v>9.683994087666667</v>
      </c>
      <c r="P15" s="97">
        <f>R15/2</f>
        <v>0.90099999999999991</v>
      </c>
      <c r="Q15" s="98">
        <f>P15</f>
        <v>0.90099999999999991</v>
      </c>
      <c r="R15" s="96">
        <v>1.8019999999999998</v>
      </c>
      <c r="S15" s="109">
        <f>U15/2</f>
        <v>1.2199</v>
      </c>
      <c r="T15" s="95">
        <f>S15</f>
        <v>1.2199</v>
      </c>
      <c r="U15" s="115">
        <v>2.4398</v>
      </c>
      <c r="V15" s="109">
        <f>X15/2</f>
        <v>0.78100000000000003</v>
      </c>
      <c r="W15" s="95">
        <f>V15</f>
        <v>0.78100000000000003</v>
      </c>
      <c r="X15" s="27">
        <v>1.5620000000000001</v>
      </c>
    </row>
    <row r="16" spans="1:24" x14ac:dyDescent="0.25">
      <c r="A16" s="22"/>
      <c r="B16" s="23" t="s">
        <v>34</v>
      </c>
      <c r="C16" s="24" t="s">
        <v>69</v>
      </c>
      <c r="D16" s="97"/>
      <c r="E16" s="98"/>
      <c r="F16" s="96">
        <f t="shared" ref="F15:F37" si="19">D16+E16</f>
        <v>0</v>
      </c>
      <c r="G16" s="97"/>
      <c r="H16" s="98"/>
      <c r="I16" s="96">
        <f t="shared" ref="I15:I37" si="20">G16+H16</f>
        <v>0</v>
      </c>
      <c r="J16" s="97"/>
      <c r="K16" s="98"/>
      <c r="L16" s="96">
        <f t="shared" ref="L15:L37" si="21">J16+K16</f>
        <v>0</v>
      </c>
      <c r="M16" s="109"/>
      <c r="N16" s="95"/>
      <c r="O16" s="96">
        <f t="shared" ref="O15:O37" si="22">M16+N16</f>
        <v>0</v>
      </c>
      <c r="P16" s="97"/>
      <c r="Q16" s="98"/>
      <c r="R16" s="96">
        <f t="shared" ref="R15:R37" si="23">P16+Q16</f>
        <v>0</v>
      </c>
      <c r="S16" s="116">
        <v>0</v>
      </c>
      <c r="T16" s="117">
        <v>0</v>
      </c>
      <c r="U16" s="115">
        <v>0</v>
      </c>
      <c r="V16" s="25">
        <v>0</v>
      </c>
      <c r="W16" s="28">
        <v>0</v>
      </c>
      <c r="X16" s="27">
        <v>0</v>
      </c>
    </row>
    <row r="17" spans="1:26" x14ac:dyDescent="0.25">
      <c r="A17" s="22" t="s">
        <v>35</v>
      </c>
      <c r="B17" s="23" t="s">
        <v>36</v>
      </c>
      <c r="C17" s="24" t="s">
        <v>69</v>
      </c>
      <c r="D17" s="97"/>
      <c r="E17" s="98"/>
      <c r="F17" s="96">
        <f t="shared" si="19"/>
        <v>0</v>
      </c>
      <c r="G17" s="97"/>
      <c r="H17" s="98"/>
      <c r="I17" s="96">
        <f t="shared" si="20"/>
        <v>0</v>
      </c>
      <c r="J17" s="97"/>
      <c r="K17" s="98"/>
      <c r="L17" s="96">
        <f t="shared" si="21"/>
        <v>0</v>
      </c>
      <c r="M17" s="109"/>
      <c r="N17" s="95"/>
      <c r="O17" s="96">
        <f t="shared" si="22"/>
        <v>0</v>
      </c>
      <c r="P17" s="97"/>
      <c r="Q17" s="98"/>
      <c r="R17" s="96">
        <f t="shared" si="23"/>
        <v>0</v>
      </c>
      <c r="S17" s="116">
        <v>0</v>
      </c>
      <c r="T17" s="117">
        <v>0</v>
      </c>
      <c r="U17" s="115">
        <v>0</v>
      </c>
      <c r="V17" s="25">
        <v>0</v>
      </c>
      <c r="W17" s="28">
        <v>0</v>
      </c>
      <c r="X17" s="27">
        <v>0</v>
      </c>
    </row>
    <row r="18" spans="1:26" x14ac:dyDescent="0.25">
      <c r="A18" s="22" t="s">
        <v>2</v>
      </c>
      <c r="B18" s="23" t="s">
        <v>37</v>
      </c>
      <c r="C18" s="24" t="s">
        <v>69</v>
      </c>
      <c r="D18" s="97"/>
      <c r="E18" s="98"/>
      <c r="F18" s="96">
        <f t="shared" si="19"/>
        <v>0</v>
      </c>
      <c r="G18" s="97"/>
      <c r="H18" s="98"/>
      <c r="I18" s="96">
        <f t="shared" si="20"/>
        <v>0</v>
      </c>
      <c r="J18" s="97"/>
      <c r="K18" s="98"/>
      <c r="L18" s="96">
        <f t="shared" si="21"/>
        <v>0</v>
      </c>
      <c r="M18" s="109"/>
      <c r="N18" s="95"/>
      <c r="O18" s="96">
        <f t="shared" si="22"/>
        <v>0</v>
      </c>
      <c r="P18" s="97"/>
      <c r="Q18" s="98"/>
      <c r="R18" s="96">
        <f t="shared" si="23"/>
        <v>0</v>
      </c>
      <c r="S18" s="116">
        <v>0</v>
      </c>
      <c r="T18" s="117">
        <v>0</v>
      </c>
      <c r="U18" s="115">
        <v>0</v>
      </c>
      <c r="V18" s="25">
        <v>0</v>
      </c>
      <c r="W18" s="28">
        <v>0</v>
      </c>
      <c r="X18" s="27">
        <v>0</v>
      </c>
    </row>
    <row r="19" spans="1:26" ht="31.5" x14ac:dyDescent="0.25">
      <c r="A19" s="29" t="s">
        <v>0</v>
      </c>
      <c r="B19" s="30" t="s">
        <v>38</v>
      </c>
      <c r="C19" s="31" t="s">
        <v>69</v>
      </c>
      <c r="D19" s="99">
        <f t="shared" ref="D19:E19" si="24">D20+D21+D22</f>
        <v>1.8499999999999999E-2</v>
      </c>
      <c r="E19" s="99">
        <f t="shared" si="24"/>
        <v>1.8499999999999999E-2</v>
      </c>
      <c r="F19" s="100">
        <f t="shared" si="19"/>
        <v>3.6999999999999998E-2</v>
      </c>
      <c r="G19" s="99">
        <f t="shared" ref="G19:H19" si="25">G20+G21+G22</f>
        <v>2.8400000000000002E-2</v>
      </c>
      <c r="H19" s="99">
        <f t="shared" si="25"/>
        <v>2.8400000000000002E-2</v>
      </c>
      <c r="I19" s="100">
        <f t="shared" si="20"/>
        <v>5.6800000000000003E-2</v>
      </c>
      <c r="J19" s="99">
        <f t="shared" ref="J19:K19" si="26">J20+J21+J22</f>
        <v>8.6999999999999994E-3</v>
      </c>
      <c r="K19" s="99">
        <f t="shared" si="26"/>
        <v>8.6999999999999994E-3</v>
      </c>
      <c r="L19" s="100">
        <f t="shared" si="21"/>
        <v>1.7399999999999999E-2</v>
      </c>
      <c r="M19" s="114">
        <f t="shared" ref="M19:N19" si="27">M20+M21+M22</f>
        <v>3.3403</v>
      </c>
      <c r="N19" s="99">
        <f t="shared" si="27"/>
        <v>3.3403</v>
      </c>
      <c r="O19" s="100">
        <f t="shared" si="22"/>
        <v>6.6806000000000001</v>
      </c>
      <c r="P19" s="99">
        <f t="shared" ref="P19:Q19" si="28">P20+P21+P22</f>
        <v>0.156</v>
      </c>
      <c r="Q19" s="99">
        <f t="shared" si="28"/>
        <v>0.156</v>
      </c>
      <c r="R19" s="100">
        <f t="shared" si="23"/>
        <v>0.312</v>
      </c>
      <c r="S19" s="118">
        <v>0.31830000000000003</v>
      </c>
      <c r="T19" s="118">
        <v>0.31830000000000003</v>
      </c>
      <c r="U19" s="119">
        <v>0.63660000000000005</v>
      </c>
      <c r="V19" s="118">
        <v>0.31830000000000003</v>
      </c>
      <c r="W19" s="118">
        <v>0.31830000000000003</v>
      </c>
      <c r="X19" s="119">
        <v>0.63660000000000005</v>
      </c>
    </row>
    <row r="20" spans="1:26" x14ac:dyDescent="0.25">
      <c r="A20" s="22" t="s">
        <v>39</v>
      </c>
      <c r="B20" s="34" t="s">
        <v>40</v>
      </c>
      <c r="C20" s="24" t="s">
        <v>69</v>
      </c>
      <c r="D20" s="97"/>
      <c r="E20" s="98"/>
      <c r="F20" s="96">
        <f t="shared" si="19"/>
        <v>0</v>
      </c>
      <c r="G20" s="97"/>
      <c r="H20" s="98"/>
      <c r="I20" s="96">
        <f t="shared" si="20"/>
        <v>0</v>
      </c>
      <c r="J20" s="97"/>
      <c r="K20" s="98"/>
      <c r="L20" s="96">
        <f t="shared" si="21"/>
        <v>0</v>
      </c>
      <c r="M20" s="109"/>
      <c r="N20" s="95"/>
      <c r="O20" s="96">
        <f t="shared" si="22"/>
        <v>0</v>
      </c>
      <c r="P20" s="97"/>
      <c r="Q20" s="98"/>
      <c r="R20" s="96">
        <f t="shared" si="23"/>
        <v>0</v>
      </c>
      <c r="S20" s="116">
        <v>0</v>
      </c>
      <c r="T20" s="117">
        <v>0</v>
      </c>
      <c r="U20" s="115">
        <v>0</v>
      </c>
      <c r="V20" s="25">
        <v>0</v>
      </c>
      <c r="W20" s="28">
        <v>0</v>
      </c>
      <c r="X20" s="27">
        <v>0</v>
      </c>
    </row>
    <row r="21" spans="1:26" ht="31.5" x14ac:dyDescent="0.25">
      <c r="A21" s="22" t="s">
        <v>41</v>
      </c>
      <c r="B21" s="34" t="s">
        <v>42</v>
      </c>
      <c r="C21" s="24" t="s">
        <v>69</v>
      </c>
      <c r="D21" s="97"/>
      <c r="E21" s="98"/>
      <c r="F21" s="96">
        <f t="shared" si="19"/>
        <v>0</v>
      </c>
      <c r="G21" s="97"/>
      <c r="H21" s="98"/>
      <c r="I21" s="96">
        <f t="shared" si="20"/>
        <v>0</v>
      </c>
      <c r="J21" s="97"/>
      <c r="K21" s="98"/>
      <c r="L21" s="96">
        <f t="shared" si="21"/>
        <v>0</v>
      </c>
      <c r="M21" s="109"/>
      <c r="N21" s="95"/>
      <c r="O21" s="96">
        <f t="shared" si="22"/>
        <v>0</v>
      </c>
      <c r="P21" s="97"/>
      <c r="Q21" s="98"/>
      <c r="R21" s="96">
        <f t="shared" si="23"/>
        <v>0</v>
      </c>
      <c r="S21" s="116">
        <v>0</v>
      </c>
      <c r="T21" s="117">
        <v>0</v>
      </c>
      <c r="U21" s="115">
        <v>0</v>
      </c>
      <c r="V21" s="25">
        <v>0</v>
      </c>
      <c r="W21" s="28">
        <v>0</v>
      </c>
      <c r="X21" s="27">
        <v>0</v>
      </c>
    </row>
    <row r="22" spans="1:26" ht="31.5" x14ac:dyDescent="0.25">
      <c r="A22" s="22" t="s">
        <v>43</v>
      </c>
      <c r="B22" s="34" t="s">
        <v>44</v>
      </c>
      <c r="C22" s="24" t="s">
        <v>69</v>
      </c>
      <c r="D22" s="97">
        <f>F22/2</f>
        <v>1.8499999999999999E-2</v>
      </c>
      <c r="E22" s="98">
        <f>D22</f>
        <v>1.8499999999999999E-2</v>
      </c>
      <c r="F22" s="96">
        <v>3.6999999999999998E-2</v>
      </c>
      <c r="G22" s="97">
        <f>I22/2</f>
        <v>2.8400000000000002E-2</v>
      </c>
      <c r="H22" s="98">
        <f>G22</f>
        <v>2.8400000000000002E-2</v>
      </c>
      <c r="I22" s="96">
        <v>5.6800000000000003E-2</v>
      </c>
      <c r="J22" s="109">
        <f>L22/2</f>
        <v>8.6999999999999994E-3</v>
      </c>
      <c r="K22" s="95">
        <f>J22</f>
        <v>8.6999999999999994E-3</v>
      </c>
      <c r="L22" s="96">
        <v>1.7399999999999999E-2</v>
      </c>
      <c r="M22" s="109">
        <f>O22/2</f>
        <v>3.3403</v>
      </c>
      <c r="N22" s="95">
        <f>M22</f>
        <v>3.3403</v>
      </c>
      <c r="O22" s="96">
        <v>6.6806000000000001</v>
      </c>
      <c r="P22" s="109">
        <f>R22/2</f>
        <v>0.156</v>
      </c>
      <c r="Q22" s="95">
        <f>P22</f>
        <v>0.156</v>
      </c>
      <c r="R22" s="96">
        <v>0.312</v>
      </c>
      <c r="S22" s="109">
        <f>U22/2</f>
        <v>0.30420000000000003</v>
      </c>
      <c r="T22" s="95">
        <f>S22</f>
        <v>0.30420000000000003</v>
      </c>
      <c r="U22" s="115">
        <v>0.60840000000000005</v>
      </c>
      <c r="V22" s="109">
        <f>X22/2</f>
        <v>7.0000000000000001E-3</v>
      </c>
      <c r="W22" s="95">
        <f>V22</f>
        <v>7.0000000000000001E-3</v>
      </c>
      <c r="X22" s="27">
        <v>1.4E-2</v>
      </c>
    </row>
    <row r="23" spans="1:26" x14ac:dyDescent="0.25">
      <c r="A23" s="35" t="s">
        <v>3</v>
      </c>
      <c r="B23" s="36" t="s">
        <v>45</v>
      </c>
      <c r="C23" s="24" t="s">
        <v>69</v>
      </c>
      <c r="D23" s="101">
        <f t="shared" ref="D23:E23" si="29">D13-D19</f>
        <v>0.42749999999999999</v>
      </c>
      <c r="E23" s="101">
        <f t="shared" si="29"/>
        <v>0.42749999999999999</v>
      </c>
      <c r="F23" s="100">
        <f t="shared" si="19"/>
        <v>0.85499999999999998</v>
      </c>
      <c r="G23" s="101">
        <f t="shared" ref="G23:H23" si="30">G13-G19</f>
        <v>4.6799999999999987E-2</v>
      </c>
      <c r="H23" s="101">
        <f t="shared" si="30"/>
        <v>4.6799999999999987E-2</v>
      </c>
      <c r="I23" s="100">
        <f t="shared" si="20"/>
        <v>9.3599999999999975E-2</v>
      </c>
      <c r="J23" s="110">
        <f t="shared" ref="J23:K23" si="31">J13-J19</f>
        <v>890.27430000000004</v>
      </c>
      <c r="K23" s="101">
        <f t="shared" si="31"/>
        <v>905.03030000000001</v>
      </c>
      <c r="L23" s="100">
        <f t="shared" si="21"/>
        <v>1795.3045999999999</v>
      </c>
      <c r="M23" s="110">
        <f t="shared" ref="M23:N23" si="32">M13-M19</f>
        <v>1.5016970438333335</v>
      </c>
      <c r="N23" s="101">
        <f t="shared" si="32"/>
        <v>1.5016970438333335</v>
      </c>
      <c r="O23" s="100">
        <f t="shared" si="22"/>
        <v>3.0033940876666669</v>
      </c>
      <c r="P23" s="101">
        <f t="shared" ref="P23:Q23" si="33">P13-P19</f>
        <v>0.74499999999999988</v>
      </c>
      <c r="Q23" s="101">
        <f t="shared" si="33"/>
        <v>0.74499999999999988</v>
      </c>
      <c r="R23" s="100">
        <f t="shared" si="23"/>
        <v>1.4899999999999998</v>
      </c>
      <c r="S23" s="120">
        <v>1.0008999999999999</v>
      </c>
      <c r="T23" s="120">
        <v>1.0008999999999999</v>
      </c>
      <c r="U23" s="119">
        <v>2.0017999999999998</v>
      </c>
      <c r="V23" s="37">
        <v>0.79779999999999995</v>
      </c>
      <c r="W23" s="37">
        <v>0.79779999999999995</v>
      </c>
      <c r="X23" s="33">
        <v>1.5955999999999999</v>
      </c>
    </row>
    <row r="24" spans="1:26" s="40" customFormat="1" x14ac:dyDescent="0.25">
      <c r="A24" s="35"/>
      <c r="B24" s="34" t="s">
        <v>46</v>
      </c>
      <c r="C24" s="24" t="s">
        <v>69</v>
      </c>
      <c r="D24" s="102">
        <f t="shared" ref="D24:E24" si="34">D25+D32+D35</f>
        <v>0.42749999999999999</v>
      </c>
      <c r="E24" s="102">
        <f t="shared" si="34"/>
        <v>0.42749999999999999</v>
      </c>
      <c r="F24" s="103">
        <f t="shared" si="19"/>
        <v>0.85499999999999998</v>
      </c>
      <c r="G24" s="102">
        <f t="shared" ref="G24:H24" si="35">G25+G32+G35</f>
        <v>4.6799999999999994E-2</v>
      </c>
      <c r="H24" s="102">
        <f t="shared" si="35"/>
        <v>4.6799999999999994E-2</v>
      </c>
      <c r="I24" s="103">
        <f t="shared" si="20"/>
        <v>9.3599999999999989E-2</v>
      </c>
      <c r="J24" s="111">
        <f t="shared" ref="J24:K24" si="36">J25+J32+J35</f>
        <v>0.14902499999999999</v>
      </c>
      <c r="K24" s="102">
        <f t="shared" si="36"/>
        <v>0.14902499999999999</v>
      </c>
      <c r="L24" s="103">
        <f t="shared" si="21"/>
        <v>0.29804999999999998</v>
      </c>
      <c r="M24" s="111">
        <f t="shared" ref="M24:N24" si="37">M25+M32+M35</f>
        <v>1.5016970438333332</v>
      </c>
      <c r="N24" s="102">
        <f t="shared" si="37"/>
        <v>1.5016970438333332</v>
      </c>
      <c r="O24" s="103">
        <f t="shared" si="22"/>
        <v>3.0033940876666665</v>
      </c>
      <c r="P24" s="102">
        <f t="shared" ref="P24:Q24" si="38">P25+P32+P35</f>
        <v>0.74499999999999988</v>
      </c>
      <c r="Q24" s="102">
        <f t="shared" si="38"/>
        <v>0.74499999999999988</v>
      </c>
      <c r="R24" s="103">
        <f t="shared" si="23"/>
        <v>1.4899999999999998</v>
      </c>
      <c r="S24" s="121">
        <v>1.0008999999999999</v>
      </c>
      <c r="T24" s="121">
        <v>1.0008999999999999</v>
      </c>
      <c r="U24" s="122">
        <v>2.0017999999999998</v>
      </c>
      <c r="V24" s="38">
        <v>0.7894000000000001</v>
      </c>
      <c r="W24" s="38">
        <v>0.7894000000000001</v>
      </c>
      <c r="X24" s="39">
        <v>1.5788000000000002</v>
      </c>
    </row>
    <row r="25" spans="1:26" x14ac:dyDescent="0.25">
      <c r="A25" s="35" t="s">
        <v>47</v>
      </c>
      <c r="B25" s="36" t="s">
        <v>48</v>
      </c>
      <c r="C25" s="24" t="s">
        <v>69</v>
      </c>
      <c r="D25" s="101">
        <f t="shared" ref="D25:E25" si="39">D26+D29</f>
        <v>5.9500000000000004E-3</v>
      </c>
      <c r="E25" s="101">
        <f t="shared" si="39"/>
        <v>5.9500000000000004E-3</v>
      </c>
      <c r="F25" s="100">
        <f t="shared" si="19"/>
        <v>1.1900000000000001E-2</v>
      </c>
      <c r="G25" s="101">
        <f t="shared" ref="G25:H25" si="40">G26+G29</f>
        <v>0.04</v>
      </c>
      <c r="H25" s="101">
        <f t="shared" si="40"/>
        <v>0.04</v>
      </c>
      <c r="I25" s="100">
        <f t="shared" si="20"/>
        <v>0.08</v>
      </c>
      <c r="J25" s="110">
        <f t="shared" ref="J25:K25" si="41">J26+J29</f>
        <v>0.11275</v>
      </c>
      <c r="K25" s="101">
        <f t="shared" si="41"/>
        <v>0.11275</v>
      </c>
      <c r="L25" s="100">
        <f t="shared" si="21"/>
        <v>0.22550000000000001</v>
      </c>
      <c r="M25" s="110">
        <f t="shared" ref="M25:N25" si="42">M26+M29</f>
        <v>1.0465087104999999</v>
      </c>
      <c r="N25" s="101">
        <f t="shared" si="42"/>
        <v>1.0465087104999999</v>
      </c>
      <c r="O25" s="100">
        <f t="shared" si="22"/>
        <v>2.0930174209999999</v>
      </c>
      <c r="P25" s="101">
        <f t="shared" ref="P25:Q25" si="43">P26+P29</f>
        <v>0.30399999999999999</v>
      </c>
      <c r="Q25" s="101">
        <f t="shared" si="43"/>
        <v>0.30399999999999999</v>
      </c>
      <c r="R25" s="100">
        <f t="shared" si="23"/>
        <v>0.60799999999999998</v>
      </c>
      <c r="S25" s="120">
        <v>0.53444999999999998</v>
      </c>
      <c r="T25" s="120">
        <v>0.53444999999999998</v>
      </c>
      <c r="U25" s="119">
        <v>1.0689</v>
      </c>
      <c r="V25" s="37">
        <v>0.33069999999999999</v>
      </c>
      <c r="W25" s="37">
        <v>0.33069999999999999</v>
      </c>
      <c r="X25" s="33">
        <v>0.66139999999999999</v>
      </c>
      <c r="Z25" s="41"/>
    </row>
    <row r="26" spans="1:26" x14ac:dyDescent="0.25">
      <c r="A26" s="42"/>
      <c r="B26" s="43" t="s">
        <v>49</v>
      </c>
      <c r="C26" s="24" t="s">
        <v>69</v>
      </c>
      <c r="D26" s="95">
        <f t="shared" ref="D26:E26" si="44">D27+D28</f>
        <v>0</v>
      </c>
      <c r="E26" s="95">
        <f t="shared" si="44"/>
        <v>0</v>
      </c>
      <c r="F26" s="96">
        <f t="shared" si="19"/>
        <v>0</v>
      </c>
      <c r="G26" s="95">
        <f t="shared" ref="G26:H26" si="45">G27+G28</f>
        <v>0</v>
      </c>
      <c r="H26" s="95">
        <f t="shared" si="45"/>
        <v>0</v>
      </c>
      <c r="I26" s="96">
        <f t="shared" si="20"/>
        <v>0</v>
      </c>
      <c r="J26" s="109">
        <f t="shared" ref="J26:K26" si="46">J27+J28</f>
        <v>0</v>
      </c>
      <c r="K26" s="95">
        <f t="shared" si="46"/>
        <v>0</v>
      </c>
      <c r="L26" s="96">
        <f t="shared" si="21"/>
        <v>0</v>
      </c>
      <c r="M26" s="109">
        <f t="shared" ref="M26:N26" si="47">M27+M28</f>
        <v>0</v>
      </c>
      <c r="N26" s="95">
        <f t="shared" si="47"/>
        <v>0</v>
      </c>
      <c r="O26" s="96">
        <f t="shared" si="22"/>
        <v>0</v>
      </c>
      <c r="P26" s="95">
        <f t="shared" ref="P26:Q26" si="48">P27+P28</f>
        <v>0</v>
      </c>
      <c r="Q26" s="95">
        <f t="shared" si="48"/>
        <v>0</v>
      </c>
      <c r="R26" s="96">
        <f t="shared" si="23"/>
        <v>0</v>
      </c>
      <c r="S26" s="116">
        <v>0</v>
      </c>
      <c r="T26" s="117">
        <v>0</v>
      </c>
      <c r="U26" s="115">
        <v>0</v>
      </c>
      <c r="V26" s="25">
        <v>0</v>
      </c>
      <c r="W26" s="28">
        <v>0</v>
      </c>
      <c r="X26" s="27">
        <v>0</v>
      </c>
    </row>
    <row r="27" spans="1:26" x14ac:dyDescent="0.25">
      <c r="A27" s="42"/>
      <c r="B27" s="44" t="s">
        <v>50</v>
      </c>
      <c r="C27" s="24" t="s">
        <v>69</v>
      </c>
      <c r="D27" s="97"/>
      <c r="E27" s="98"/>
      <c r="F27" s="96">
        <f t="shared" si="19"/>
        <v>0</v>
      </c>
      <c r="G27" s="97"/>
      <c r="H27" s="98"/>
      <c r="I27" s="96">
        <f t="shared" si="20"/>
        <v>0</v>
      </c>
      <c r="J27" s="109"/>
      <c r="K27" s="95"/>
      <c r="L27" s="96">
        <f t="shared" si="21"/>
        <v>0</v>
      </c>
      <c r="M27" s="109"/>
      <c r="N27" s="95"/>
      <c r="O27" s="96">
        <f t="shared" si="22"/>
        <v>0</v>
      </c>
      <c r="P27" s="97"/>
      <c r="Q27" s="98"/>
      <c r="R27" s="96">
        <f t="shared" si="23"/>
        <v>0</v>
      </c>
      <c r="S27" s="116">
        <v>0</v>
      </c>
      <c r="T27" s="117">
        <v>0</v>
      </c>
      <c r="U27" s="115">
        <v>0</v>
      </c>
      <c r="V27" s="25">
        <v>0</v>
      </c>
      <c r="W27" s="28">
        <v>0</v>
      </c>
      <c r="X27" s="27">
        <v>0</v>
      </c>
    </row>
    <row r="28" spans="1:26" x14ac:dyDescent="0.25">
      <c r="A28" s="42"/>
      <c r="B28" s="44" t="s">
        <v>51</v>
      </c>
      <c r="C28" s="24" t="s">
        <v>69</v>
      </c>
      <c r="D28" s="97"/>
      <c r="E28" s="98"/>
      <c r="F28" s="96">
        <f t="shared" si="19"/>
        <v>0</v>
      </c>
      <c r="G28" s="97"/>
      <c r="H28" s="98"/>
      <c r="I28" s="96">
        <f t="shared" si="20"/>
        <v>0</v>
      </c>
      <c r="J28" s="109"/>
      <c r="K28" s="95"/>
      <c r="L28" s="96">
        <f t="shared" si="21"/>
        <v>0</v>
      </c>
      <c r="M28" s="109"/>
      <c r="N28" s="95"/>
      <c r="O28" s="96">
        <f t="shared" si="22"/>
        <v>0</v>
      </c>
      <c r="P28" s="97"/>
      <c r="Q28" s="98"/>
      <c r="R28" s="96">
        <f t="shared" si="23"/>
        <v>0</v>
      </c>
      <c r="S28" s="116">
        <v>0</v>
      </c>
      <c r="T28" s="117">
        <v>0</v>
      </c>
      <c r="U28" s="115">
        <v>0</v>
      </c>
      <c r="V28" s="26"/>
      <c r="W28" s="28"/>
      <c r="X28" s="27">
        <v>0</v>
      </c>
    </row>
    <row r="29" spans="1:26" x14ac:dyDescent="0.25">
      <c r="A29" s="42"/>
      <c r="B29" s="43" t="s">
        <v>52</v>
      </c>
      <c r="C29" s="24" t="s">
        <v>69</v>
      </c>
      <c r="D29" s="95">
        <f t="shared" ref="D29:E29" si="49">D30+D31</f>
        <v>5.9500000000000004E-3</v>
      </c>
      <c r="E29" s="95">
        <f t="shared" si="49"/>
        <v>5.9500000000000004E-3</v>
      </c>
      <c r="F29" s="96">
        <f t="shared" si="19"/>
        <v>1.1900000000000001E-2</v>
      </c>
      <c r="G29" s="95">
        <f t="shared" ref="G29:H29" si="50">G30+G31</f>
        <v>0.04</v>
      </c>
      <c r="H29" s="95">
        <f t="shared" si="50"/>
        <v>0.04</v>
      </c>
      <c r="I29" s="96">
        <f t="shared" si="20"/>
        <v>0.08</v>
      </c>
      <c r="J29" s="109">
        <f t="shared" ref="J29:K29" si="51">J30+J31</f>
        <v>0.11275</v>
      </c>
      <c r="K29" s="95">
        <f t="shared" si="51"/>
        <v>0.11275</v>
      </c>
      <c r="L29" s="96">
        <f t="shared" si="21"/>
        <v>0.22550000000000001</v>
      </c>
      <c r="M29" s="109">
        <f t="shared" ref="M29:N29" si="52">M30+M31</f>
        <v>1.0465087104999999</v>
      </c>
      <c r="N29" s="95">
        <f t="shared" si="52"/>
        <v>1.0465087104999999</v>
      </c>
      <c r="O29" s="96">
        <f t="shared" si="22"/>
        <v>2.0930174209999999</v>
      </c>
      <c r="P29" s="95">
        <f t="shared" ref="P29:W29" si="53">P30+P31</f>
        <v>0.30399999999999999</v>
      </c>
      <c r="Q29" s="95">
        <f t="shared" si="53"/>
        <v>0.30399999999999999</v>
      </c>
      <c r="R29" s="96">
        <f t="shared" si="23"/>
        <v>0.60799999999999998</v>
      </c>
      <c r="S29" s="95">
        <f t="shared" si="53"/>
        <v>0.52775000000000005</v>
      </c>
      <c r="T29" s="95">
        <f t="shared" si="53"/>
        <v>0.52775000000000005</v>
      </c>
      <c r="U29" s="96">
        <f t="shared" ref="U29" si="54">S29+T29</f>
        <v>1.0555000000000001</v>
      </c>
      <c r="V29" s="95">
        <f t="shared" si="53"/>
        <v>0.32050000000000001</v>
      </c>
      <c r="W29" s="95">
        <f t="shared" si="53"/>
        <v>0.32050000000000001</v>
      </c>
      <c r="X29" s="96">
        <f t="shared" ref="X29" si="55">V29+W29</f>
        <v>0.64100000000000001</v>
      </c>
    </row>
    <row r="30" spans="1:26" x14ac:dyDescent="0.25">
      <c r="A30" s="42"/>
      <c r="B30" s="44" t="s">
        <v>50</v>
      </c>
      <c r="C30" s="24" t="s">
        <v>69</v>
      </c>
      <c r="D30" s="104"/>
      <c r="E30" s="105"/>
      <c r="F30" s="96">
        <f t="shared" si="19"/>
        <v>0</v>
      </c>
      <c r="G30" s="104"/>
      <c r="H30" s="105"/>
      <c r="I30" s="96">
        <f t="shared" si="20"/>
        <v>0</v>
      </c>
      <c r="J30" s="112"/>
      <c r="K30" s="113"/>
      <c r="L30" s="96">
        <f t="shared" si="21"/>
        <v>0</v>
      </c>
      <c r="M30" s="112"/>
      <c r="N30" s="113"/>
      <c r="O30" s="96">
        <f t="shared" si="22"/>
        <v>0</v>
      </c>
      <c r="P30" s="104"/>
      <c r="Q30" s="105"/>
      <c r="R30" s="96">
        <f t="shared" si="23"/>
        <v>0</v>
      </c>
      <c r="S30" s="109"/>
      <c r="T30" s="95"/>
      <c r="U30" s="115"/>
      <c r="V30" s="109"/>
      <c r="W30" s="95"/>
      <c r="X30" s="27"/>
    </row>
    <row r="31" spans="1:26" x14ac:dyDescent="0.25">
      <c r="A31" s="42"/>
      <c r="B31" s="44" t="s">
        <v>51</v>
      </c>
      <c r="C31" s="24" t="s">
        <v>69</v>
      </c>
      <c r="D31" s="97">
        <f>F31/2</f>
        <v>5.9500000000000004E-3</v>
      </c>
      <c r="E31" s="98">
        <f>D31</f>
        <v>5.9500000000000004E-3</v>
      </c>
      <c r="F31" s="96">
        <v>1.1900000000000001E-2</v>
      </c>
      <c r="G31" s="97">
        <f>I31/2</f>
        <v>0.04</v>
      </c>
      <c r="H31" s="98">
        <f>G31</f>
        <v>0.04</v>
      </c>
      <c r="I31" s="96">
        <v>0.08</v>
      </c>
      <c r="J31" s="109">
        <f>L31/2</f>
        <v>0.11275</v>
      </c>
      <c r="K31" s="95">
        <f>J31</f>
        <v>0.11275</v>
      </c>
      <c r="L31" s="96">
        <v>0.22550000000000001</v>
      </c>
      <c r="M31" s="109">
        <f>O31/2</f>
        <v>1.0465087104999999</v>
      </c>
      <c r="N31" s="95">
        <f>M31</f>
        <v>1.0465087104999999</v>
      </c>
      <c r="O31" s="96">
        <v>2.0930174209999999</v>
      </c>
      <c r="P31" s="109">
        <f>R31/2</f>
        <v>0.30399999999999999</v>
      </c>
      <c r="Q31" s="95">
        <f>P31</f>
        <v>0.30399999999999999</v>
      </c>
      <c r="R31" s="96">
        <v>0.60799999999999998</v>
      </c>
      <c r="S31" s="109">
        <f>U31/2</f>
        <v>0.52775000000000005</v>
      </c>
      <c r="T31" s="95">
        <f>S31</f>
        <v>0.52775000000000005</v>
      </c>
      <c r="U31" s="115">
        <v>1.0555000000000001</v>
      </c>
      <c r="V31" s="109">
        <f>X31/2</f>
        <v>0.32050000000000001</v>
      </c>
      <c r="W31" s="95">
        <f>V31</f>
        <v>0.32050000000000001</v>
      </c>
      <c r="X31" s="27">
        <v>0.64100000000000001</v>
      </c>
    </row>
    <row r="32" spans="1:26" x14ac:dyDescent="0.25">
      <c r="A32" s="35" t="s">
        <v>53</v>
      </c>
      <c r="B32" s="45" t="s">
        <v>54</v>
      </c>
      <c r="C32" s="24" t="s">
        <v>69</v>
      </c>
      <c r="D32" s="99">
        <f t="shared" ref="D32:E32" si="56">D33+D34</f>
        <v>1.78E-2</v>
      </c>
      <c r="E32" s="99">
        <f t="shared" si="56"/>
        <v>1.78E-2</v>
      </c>
      <c r="F32" s="100">
        <f t="shared" si="19"/>
        <v>3.56E-2</v>
      </c>
      <c r="G32" s="99">
        <f t="shared" ref="G32:H32" si="57">G33+G34</f>
        <v>4.0000000000000001E-3</v>
      </c>
      <c r="H32" s="99">
        <f t="shared" si="57"/>
        <v>4.0000000000000001E-3</v>
      </c>
      <c r="I32" s="100">
        <f t="shared" si="20"/>
        <v>8.0000000000000002E-3</v>
      </c>
      <c r="J32" s="114">
        <f t="shared" ref="J32:K32" si="58">J33+J34</f>
        <v>6.7499999999999991E-3</v>
      </c>
      <c r="K32" s="99">
        <f t="shared" si="58"/>
        <v>6.7499999999999991E-3</v>
      </c>
      <c r="L32" s="100">
        <f t="shared" si="21"/>
        <v>1.3499999999999998E-2</v>
      </c>
      <c r="M32" s="114">
        <f t="shared" ref="M32:N32" si="59">M33+M34</f>
        <v>0.4429716666666666</v>
      </c>
      <c r="N32" s="99">
        <f t="shared" si="59"/>
        <v>0.4429716666666666</v>
      </c>
      <c r="O32" s="100">
        <f t="shared" si="22"/>
        <v>0.88594333333333319</v>
      </c>
      <c r="P32" s="99">
        <f t="shared" ref="P32:Q32" si="60">P33+P34</f>
        <v>0.43269999999999997</v>
      </c>
      <c r="Q32" s="99">
        <f t="shared" si="60"/>
        <v>0.43269999999999997</v>
      </c>
      <c r="R32" s="100">
        <f t="shared" si="23"/>
        <v>0.86539999999999995</v>
      </c>
      <c r="S32" s="118">
        <v>0.30659999999999998</v>
      </c>
      <c r="T32" s="118">
        <v>0.30659999999999998</v>
      </c>
      <c r="U32" s="119">
        <v>0.61319999999999997</v>
      </c>
      <c r="V32" s="32">
        <v>0.36115000000000003</v>
      </c>
      <c r="W32" s="32">
        <v>0.36115000000000003</v>
      </c>
      <c r="X32" s="33">
        <v>0.72230000000000005</v>
      </c>
      <c r="Z32" s="41"/>
    </row>
    <row r="33" spans="1:26" x14ac:dyDescent="0.25">
      <c r="A33" s="42"/>
      <c r="B33" s="44" t="s">
        <v>50</v>
      </c>
      <c r="C33" s="24" t="s">
        <v>69</v>
      </c>
      <c r="D33" s="97"/>
      <c r="E33" s="98"/>
      <c r="F33" s="96">
        <f t="shared" si="19"/>
        <v>0</v>
      </c>
      <c r="G33" s="97"/>
      <c r="H33" s="98"/>
      <c r="I33" s="96">
        <f t="shared" si="20"/>
        <v>0</v>
      </c>
      <c r="J33" s="109"/>
      <c r="K33" s="95"/>
      <c r="L33" s="96">
        <f t="shared" si="21"/>
        <v>0</v>
      </c>
      <c r="M33" s="109"/>
      <c r="N33" s="95"/>
      <c r="O33" s="96">
        <f t="shared" si="22"/>
        <v>0</v>
      </c>
      <c r="P33" s="97"/>
      <c r="Q33" s="98"/>
      <c r="R33" s="96">
        <f t="shared" si="23"/>
        <v>0</v>
      </c>
      <c r="S33" s="116">
        <v>0</v>
      </c>
      <c r="T33" s="117">
        <v>0</v>
      </c>
      <c r="U33" s="115">
        <v>0</v>
      </c>
      <c r="V33" s="25">
        <v>0</v>
      </c>
      <c r="W33" s="28">
        <v>0</v>
      </c>
      <c r="X33" s="27">
        <v>0</v>
      </c>
    </row>
    <row r="34" spans="1:26" x14ac:dyDescent="0.25">
      <c r="A34" s="42"/>
      <c r="B34" s="46" t="s">
        <v>55</v>
      </c>
      <c r="C34" s="24" t="s">
        <v>69</v>
      </c>
      <c r="D34" s="97">
        <f>F34/2</f>
        <v>1.78E-2</v>
      </c>
      <c r="E34" s="98">
        <f>D34</f>
        <v>1.78E-2</v>
      </c>
      <c r="F34" s="96">
        <v>3.56E-2</v>
      </c>
      <c r="G34" s="97">
        <f>I34/2</f>
        <v>4.0000000000000001E-3</v>
      </c>
      <c r="H34" s="98">
        <f>G34</f>
        <v>4.0000000000000001E-3</v>
      </c>
      <c r="I34" s="96">
        <v>8.0000000000000002E-3</v>
      </c>
      <c r="J34" s="109">
        <f>L34/2</f>
        <v>6.7499999999999991E-3</v>
      </c>
      <c r="K34" s="95">
        <f>J34</f>
        <v>6.7499999999999991E-3</v>
      </c>
      <c r="L34" s="96">
        <v>1.3499999999999998E-2</v>
      </c>
      <c r="M34" s="109">
        <f>O34/2</f>
        <v>0.4429716666666666</v>
      </c>
      <c r="N34" s="95">
        <f>M34</f>
        <v>0.4429716666666666</v>
      </c>
      <c r="O34" s="96">
        <v>0.88594333333333319</v>
      </c>
      <c r="P34" s="109">
        <f>R34/2</f>
        <v>0.43269999999999997</v>
      </c>
      <c r="Q34" s="95">
        <f>P34</f>
        <v>0.43269999999999997</v>
      </c>
      <c r="R34" s="96">
        <v>0.86539999999999995</v>
      </c>
      <c r="S34" s="109">
        <f>U34/2</f>
        <v>0.35039999999999999</v>
      </c>
      <c r="T34" s="95">
        <f>S34</f>
        <v>0.35039999999999999</v>
      </c>
      <c r="U34" s="115">
        <v>0.70079999999999998</v>
      </c>
      <c r="V34" s="109">
        <f>X34/2</f>
        <v>0.35520000000000002</v>
      </c>
      <c r="W34" s="95">
        <f>V34</f>
        <v>0.35520000000000002</v>
      </c>
      <c r="X34" s="27">
        <v>0.71040000000000003</v>
      </c>
    </row>
    <row r="35" spans="1:26" x14ac:dyDescent="0.25">
      <c r="A35" s="35" t="s">
        <v>56</v>
      </c>
      <c r="B35" s="45" t="s">
        <v>57</v>
      </c>
      <c r="C35" s="24" t="s">
        <v>69</v>
      </c>
      <c r="D35" s="99">
        <f t="shared" ref="D35:E35" si="61">D36+D37</f>
        <v>0.40375</v>
      </c>
      <c r="E35" s="99">
        <f t="shared" si="61"/>
        <v>0.40375</v>
      </c>
      <c r="F35" s="100">
        <f t="shared" si="19"/>
        <v>0.8075</v>
      </c>
      <c r="G35" s="99">
        <f t="shared" ref="G35:H35" si="62">G36+G37</f>
        <v>2.8E-3</v>
      </c>
      <c r="H35" s="99">
        <f t="shared" si="62"/>
        <v>2.8E-3</v>
      </c>
      <c r="I35" s="100">
        <f t="shared" si="20"/>
        <v>5.5999999999999999E-3</v>
      </c>
      <c r="J35" s="114">
        <f t="shared" ref="J35:K35" si="63">J36+J37</f>
        <v>2.9524999999999999E-2</v>
      </c>
      <c r="K35" s="99">
        <f t="shared" si="63"/>
        <v>2.9524999999999999E-2</v>
      </c>
      <c r="L35" s="100">
        <f t="shared" si="21"/>
        <v>5.9049999999999998E-2</v>
      </c>
      <c r="M35" s="114">
        <f t="shared" ref="M35:N35" si="64">M36+M37</f>
        <v>1.2216666666666666E-2</v>
      </c>
      <c r="N35" s="99">
        <f t="shared" si="64"/>
        <v>1.2216666666666666E-2</v>
      </c>
      <c r="O35" s="100">
        <f t="shared" si="22"/>
        <v>2.4433333333333331E-2</v>
      </c>
      <c r="P35" s="99">
        <f t="shared" ref="P35:Q35" si="65">P36+P37</f>
        <v>8.3000000000000001E-3</v>
      </c>
      <c r="Q35" s="99">
        <f t="shared" si="65"/>
        <v>8.3000000000000001E-3</v>
      </c>
      <c r="R35" s="100">
        <f t="shared" si="23"/>
        <v>1.66E-2</v>
      </c>
      <c r="S35" s="118">
        <v>0.15984999999999999</v>
      </c>
      <c r="T35" s="118">
        <v>0.15984999999999999</v>
      </c>
      <c r="U35" s="119">
        <v>0.31969999999999998</v>
      </c>
      <c r="V35" s="32">
        <v>9.7549999999999998E-2</v>
      </c>
      <c r="W35" s="32">
        <v>9.7549999999999998E-2</v>
      </c>
      <c r="X35" s="33">
        <v>0.1951</v>
      </c>
      <c r="Z35" s="41"/>
    </row>
    <row r="36" spans="1:26" x14ac:dyDescent="0.25">
      <c r="A36" s="42"/>
      <c r="B36" s="44" t="s">
        <v>50</v>
      </c>
      <c r="C36" s="24" t="s">
        <v>69</v>
      </c>
      <c r="D36" s="104"/>
      <c r="E36" s="105"/>
      <c r="F36" s="96">
        <f t="shared" si="19"/>
        <v>0</v>
      </c>
      <c r="G36" s="104"/>
      <c r="H36" s="105"/>
      <c r="I36" s="96">
        <f t="shared" si="20"/>
        <v>0</v>
      </c>
      <c r="J36" s="104"/>
      <c r="K36" s="105"/>
      <c r="L36" s="96">
        <f t="shared" si="21"/>
        <v>0</v>
      </c>
      <c r="M36" s="104"/>
      <c r="N36" s="105"/>
      <c r="O36" s="96">
        <f t="shared" si="22"/>
        <v>0</v>
      </c>
      <c r="P36" s="104"/>
      <c r="Q36" s="105"/>
      <c r="R36" s="96">
        <f t="shared" si="23"/>
        <v>0</v>
      </c>
      <c r="S36" s="116">
        <v>0</v>
      </c>
      <c r="T36" s="117">
        <v>0</v>
      </c>
      <c r="U36" s="115">
        <v>0</v>
      </c>
      <c r="V36" s="25">
        <v>0</v>
      </c>
      <c r="W36" s="28">
        <v>0</v>
      </c>
      <c r="X36" s="27">
        <v>0</v>
      </c>
    </row>
    <row r="37" spans="1:26" x14ac:dyDescent="0.25">
      <c r="A37" s="47"/>
      <c r="B37" s="48" t="s">
        <v>58</v>
      </c>
      <c r="C37" s="49" t="s">
        <v>69</v>
      </c>
      <c r="D37" s="106">
        <f>F37/2</f>
        <v>0.40375</v>
      </c>
      <c r="E37" s="107">
        <f>D37</f>
        <v>0.40375</v>
      </c>
      <c r="F37" s="108">
        <v>0.8075</v>
      </c>
      <c r="G37" s="106">
        <f>I37/2</f>
        <v>2.8E-3</v>
      </c>
      <c r="H37" s="107">
        <f>G37</f>
        <v>2.8E-3</v>
      </c>
      <c r="I37" s="108">
        <v>5.5999999999999999E-3</v>
      </c>
      <c r="J37" s="106">
        <f>L37/2</f>
        <v>2.9524999999999999E-2</v>
      </c>
      <c r="K37" s="107">
        <f>J37</f>
        <v>2.9524999999999999E-2</v>
      </c>
      <c r="L37" s="108">
        <v>5.9049999999999998E-2</v>
      </c>
      <c r="M37" s="106">
        <f>O37/2</f>
        <v>1.2216666666666666E-2</v>
      </c>
      <c r="N37" s="107">
        <f>M37</f>
        <v>1.2216666666666666E-2</v>
      </c>
      <c r="O37" s="108">
        <v>2.4433333333333331E-2</v>
      </c>
      <c r="P37" s="106">
        <f>R37/2</f>
        <v>8.3000000000000001E-3</v>
      </c>
      <c r="Q37" s="107">
        <f>P37</f>
        <v>8.3000000000000001E-3</v>
      </c>
      <c r="R37" s="108">
        <v>1.66E-2</v>
      </c>
      <c r="S37" s="106">
        <f>U37/2</f>
        <v>3.755E-2</v>
      </c>
      <c r="T37" s="107">
        <f>S37</f>
        <v>3.755E-2</v>
      </c>
      <c r="U37" s="123">
        <v>7.51E-2</v>
      </c>
      <c r="V37" s="106">
        <f>X37/2</f>
        <v>9.8299999999999998E-2</v>
      </c>
      <c r="W37" s="107">
        <f>V37</f>
        <v>9.8299999999999998E-2</v>
      </c>
      <c r="X37" s="50">
        <v>0.1966</v>
      </c>
    </row>
    <row r="38" spans="1:26" x14ac:dyDescent="0.25">
      <c r="F38" s="41"/>
      <c r="I38" s="41"/>
      <c r="L38" s="41"/>
      <c r="O38" s="41"/>
      <c r="R38" s="41"/>
      <c r="U38" s="41"/>
      <c r="X38" s="41"/>
    </row>
    <row r="39" spans="1:26" x14ac:dyDescent="0.25">
      <c r="A39" s="65" t="s">
        <v>66</v>
      </c>
      <c r="B39" s="65"/>
      <c r="C39" s="65"/>
      <c r="D39" s="65"/>
      <c r="E39" s="65"/>
      <c r="F39" s="65"/>
      <c r="G39" s="65"/>
      <c r="H39" s="65"/>
      <c r="I39" s="65"/>
      <c r="J39" s="65"/>
      <c r="K39" s="51"/>
    </row>
    <row r="40" spans="1:26" ht="15.75" customHeight="1" x14ac:dyDescent="0.25">
      <c r="A40" s="67" t="s">
        <v>70</v>
      </c>
      <c r="B40" s="67" t="s">
        <v>4</v>
      </c>
      <c r="C40" s="67" t="s">
        <v>71</v>
      </c>
      <c r="D40" s="66" t="s">
        <v>6</v>
      </c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S40" s="52"/>
      <c r="T40" s="52"/>
      <c r="V40" s="52"/>
      <c r="W40" s="52"/>
    </row>
    <row r="41" spans="1:26" ht="15.75" customHeight="1" x14ac:dyDescent="0.25">
      <c r="A41" s="68"/>
      <c r="B41" s="68"/>
      <c r="C41" s="68"/>
      <c r="D41" s="60" t="s">
        <v>8</v>
      </c>
      <c r="E41" s="61"/>
      <c r="F41" s="60" t="s">
        <v>9</v>
      </c>
      <c r="G41" s="61"/>
      <c r="H41" s="60" t="s">
        <v>10</v>
      </c>
      <c r="I41" s="61"/>
      <c r="J41" s="60" t="s">
        <v>11</v>
      </c>
      <c r="K41" s="61"/>
      <c r="L41" s="60" t="s">
        <v>12</v>
      </c>
      <c r="M41" s="61"/>
      <c r="N41" s="60" t="s">
        <v>13</v>
      </c>
      <c r="O41" s="61"/>
      <c r="P41" s="60" t="s">
        <v>14</v>
      </c>
      <c r="Q41" s="61"/>
    </row>
    <row r="42" spans="1:26" x14ac:dyDescent="0.25">
      <c r="A42" s="69"/>
      <c r="B42" s="69"/>
      <c r="C42" s="69"/>
      <c r="D42" s="62"/>
      <c r="E42" s="63"/>
      <c r="F42" s="62"/>
      <c r="G42" s="63"/>
      <c r="H42" s="62"/>
      <c r="I42" s="63"/>
      <c r="J42" s="62"/>
      <c r="K42" s="63"/>
      <c r="L42" s="62"/>
      <c r="M42" s="63"/>
      <c r="N42" s="62"/>
      <c r="O42" s="63"/>
      <c r="P42" s="62"/>
      <c r="Q42" s="63"/>
    </row>
    <row r="43" spans="1:26" x14ac:dyDescent="0.25">
      <c r="A43" s="53">
        <v>1</v>
      </c>
      <c r="B43" s="53">
        <v>2</v>
      </c>
      <c r="C43" s="53">
        <v>3</v>
      </c>
      <c r="D43" s="59">
        <v>4</v>
      </c>
      <c r="E43" s="59"/>
      <c r="F43" s="59">
        <v>5</v>
      </c>
      <c r="G43" s="59"/>
      <c r="H43" s="59">
        <v>6</v>
      </c>
      <c r="I43" s="59"/>
      <c r="J43" s="59">
        <v>7</v>
      </c>
      <c r="K43" s="59"/>
      <c r="L43" s="59">
        <v>8</v>
      </c>
      <c r="M43" s="59"/>
      <c r="N43" s="59">
        <v>9</v>
      </c>
      <c r="O43" s="59"/>
      <c r="P43" s="59">
        <v>10</v>
      </c>
      <c r="Q43" s="59"/>
    </row>
    <row r="44" spans="1:26" x14ac:dyDescent="0.25">
      <c r="A44" s="11" t="s">
        <v>1</v>
      </c>
      <c r="B44" s="12" t="s">
        <v>67</v>
      </c>
      <c r="C44" s="13" t="s">
        <v>7</v>
      </c>
      <c r="D44" s="64">
        <v>2399.4096331093792</v>
      </c>
      <c r="E44" s="64"/>
      <c r="F44" s="64">
        <v>5568.8603687907853</v>
      </c>
      <c r="G44" s="64"/>
      <c r="H44" s="64">
        <v>4309.0568822689847</v>
      </c>
      <c r="I44" s="64"/>
      <c r="J44" s="64">
        <v>21738.55181971506</v>
      </c>
      <c r="K44" s="64"/>
      <c r="L44" s="64">
        <v>13615.738361309353</v>
      </c>
      <c r="M44" s="64"/>
      <c r="N44" s="64">
        <v>11531.295294010675</v>
      </c>
      <c r="O44" s="64"/>
      <c r="P44" s="64">
        <v>16096.876272763173</v>
      </c>
      <c r="Q44" s="64"/>
    </row>
    <row r="45" spans="1:26" x14ac:dyDescent="0.25">
      <c r="F45" s="51"/>
      <c r="I45" s="51"/>
      <c r="L45" s="51"/>
      <c r="U45" s="51"/>
    </row>
    <row r="49" spans="13:20" x14ac:dyDescent="0.25">
      <c r="P49" s="41"/>
      <c r="Q49" s="41"/>
    </row>
    <row r="50" spans="13:20" x14ac:dyDescent="0.25">
      <c r="P50" s="41"/>
      <c r="Q50" s="41"/>
      <c r="S50" s="41"/>
      <c r="T50" s="41"/>
    </row>
    <row r="51" spans="13:20" x14ac:dyDescent="0.25">
      <c r="M51" s="41"/>
      <c r="N51" s="41"/>
      <c r="O51" s="41"/>
      <c r="S51" s="41"/>
      <c r="T51" s="41"/>
    </row>
    <row r="52" spans="13:20" x14ac:dyDescent="0.25">
      <c r="M52" s="41"/>
      <c r="N52" s="41"/>
      <c r="O52" s="41"/>
    </row>
    <row r="53" spans="13:20" x14ac:dyDescent="0.25">
      <c r="M53" s="41"/>
      <c r="N53" s="41"/>
    </row>
  </sheetData>
  <sheetProtection formatCells="0" formatColumns="0" formatRows="0" insertColumns="0" insertRows="0" insertHyperlinks="0" deleteColumns="0" deleteRows="0" sort="0" autoFilter="0" pivotTables="0"/>
  <mergeCells count="51">
    <mergeCell ref="S9:U9"/>
    <mergeCell ref="V9:X9"/>
    <mergeCell ref="A4:B4"/>
    <mergeCell ref="A1:X1"/>
    <mergeCell ref="A8:C8"/>
    <mergeCell ref="A9:A11"/>
    <mergeCell ref="B9:B11"/>
    <mergeCell ref="C9:C11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A5:D5"/>
    <mergeCell ref="A6:D6"/>
    <mergeCell ref="E6:R6"/>
    <mergeCell ref="E5:R5"/>
    <mergeCell ref="A2:X2"/>
    <mergeCell ref="A39:J39"/>
    <mergeCell ref="D40:Q40"/>
    <mergeCell ref="D41:E42"/>
    <mergeCell ref="C40:C42"/>
    <mergeCell ref="B40:B42"/>
    <mergeCell ref="A40:A42"/>
    <mergeCell ref="D43:E43"/>
    <mergeCell ref="D44:E44"/>
    <mergeCell ref="F44:G44"/>
    <mergeCell ref="H44:I44"/>
    <mergeCell ref="J44:K44"/>
    <mergeCell ref="P41:Q42"/>
    <mergeCell ref="L44:M44"/>
    <mergeCell ref="N44:O44"/>
    <mergeCell ref="P44:Q44"/>
    <mergeCell ref="J43:K43"/>
    <mergeCell ref="P43:Q43"/>
    <mergeCell ref="F43:G43"/>
    <mergeCell ref="H43:I43"/>
    <mergeCell ref="L43:M43"/>
    <mergeCell ref="N43:O43"/>
    <mergeCell ref="F41:G42"/>
    <mergeCell ref="H41:I42"/>
    <mergeCell ref="J41:K42"/>
    <mergeCell ref="L41:M42"/>
    <mergeCell ref="N41:O42"/>
  </mergeCells>
  <printOptions horizontalCentered="1" verticalCentered="1"/>
  <pageMargins left="0.39370078740157483" right="0.39370078740157483" top="1.1811023622047245" bottom="0.39370078740157483" header="0" footer="0"/>
  <pageSetup paperSize="9" scale="44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</vt:lpstr>
      <vt:lpstr>раздел 2</vt:lpstr>
      <vt:lpstr>'раздел 2'!Заголовки_для_печати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2024-02-14T05:18:14Z</cp:lastPrinted>
  <dcterms:created xsi:type="dcterms:W3CDTF">1996-10-08T23:32:33Z</dcterms:created>
  <dcterms:modified xsi:type="dcterms:W3CDTF">2025-02-13T06:27:58Z</dcterms:modified>
</cp:coreProperties>
</file>