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-30" windowWidth="27795" windowHeight="7875" activeTab="1"/>
  </bookViews>
  <sheets>
    <sheet name="Раздел 1" sheetId="2" r:id="rId1"/>
    <sheet name="Раздел 2" sheetId="1" r:id="rId2"/>
    <sheet name="Раздел 3,4" sheetId="3" r:id="rId3"/>
    <sheet name="Раздел 5" sheetId="8" r:id="rId4"/>
  </sheets>
  <externalReferences>
    <externalReference r:id="rId5"/>
  </externalReferences>
  <definedNames>
    <definedName name="_xlnm.Print_Titles" localSheetId="1">'Раздел 2'!$2:$6</definedName>
  </definedNames>
  <calcPr calcId="145621"/>
</workbook>
</file>

<file path=xl/calcChain.xml><?xml version="1.0" encoding="utf-8"?>
<calcChain xmlns="http://schemas.openxmlformats.org/spreadsheetml/2006/main">
  <c r="D17" i="1" l="1"/>
  <c r="G8" i="1"/>
  <c r="J8" i="1" s="1"/>
  <c r="Q20" i="1" l="1"/>
  <c r="P20" i="1"/>
  <c r="N20" i="1"/>
  <c r="M20" i="1"/>
  <c r="K20" i="1"/>
  <c r="J20" i="1"/>
  <c r="H20" i="1"/>
  <c r="G20" i="1"/>
  <c r="H8" i="1"/>
  <c r="K8" i="1" s="1"/>
  <c r="N8" i="1" s="1"/>
  <c r="Q8" i="1" s="1"/>
  <c r="M8" i="1"/>
  <c r="P8" i="1" s="1"/>
  <c r="R20" i="1" l="1"/>
  <c r="O8" i="1" l="1"/>
  <c r="J7" i="1" l="1"/>
  <c r="J12" i="1" s="1"/>
  <c r="J16" i="1" s="1"/>
  <c r="K7" i="1"/>
  <c r="K12" i="1" s="1"/>
  <c r="J17" i="1" l="1"/>
  <c r="J21" i="1" s="1"/>
  <c r="J34" i="1" s="1"/>
  <c r="K17" i="1"/>
  <c r="O20" i="1" l="1"/>
  <c r="L20" i="1" l="1"/>
  <c r="I20" i="1"/>
  <c r="F20" i="1"/>
  <c r="H7" i="8" l="1"/>
  <c r="G7" i="8"/>
  <c r="F7" i="8"/>
  <c r="E7" i="8"/>
  <c r="D7" i="8"/>
  <c r="D5" i="8"/>
  <c r="E5" i="8"/>
  <c r="F5" i="8" s="1"/>
  <c r="G5" i="8" s="1"/>
  <c r="H5" i="8" s="1"/>
  <c r="R32" i="1"/>
  <c r="R31" i="1"/>
  <c r="Q30" i="1"/>
  <c r="P30" i="1"/>
  <c r="R29" i="1"/>
  <c r="R28" i="1"/>
  <c r="Q27" i="1"/>
  <c r="P27" i="1"/>
  <c r="R26" i="1"/>
  <c r="R25" i="1"/>
  <c r="Q24" i="1"/>
  <c r="P24" i="1"/>
  <c r="R19" i="1"/>
  <c r="R18" i="1"/>
  <c r="Q17" i="1"/>
  <c r="P17" i="1"/>
  <c r="R8" i="1"/>
  <c r="Q7" i="1"/>
  <c r="Q12" i="1" s="1"/>
  <c r="Q16" i="1" s="1"/>
  <c r="P7" i="1"/>
  <c r="P12" i="1" s="1"/>
  <c r="P16" i="1" s="1"/>
  <c r="O32" i="1"/>
  <c r="O31" i="1"/>
  <c r="N30" i="1"/>
  <c r="M30" i="1"/>
  <c r="O29" i="1"/>
  <c r="O28" i="1"/>
  <c r="N27" i="1"/>
  <c r="M27" i="1"/>
  <c r="O26" i="1"/>
  <c r="O25" i="1"/>
  <c r="N24" i="1"/>
  <c r="N23" i="1" s="1"/>
  <c r="M24" i="1"/>
  <c r="O19" i="1"/>
  <c r="O18" i="1"/>
  <c r="N17" i="1"/>
  <c r="M17" i="1"/>
  <c r="O7" i="1"/>
  <c r="O12" i="1" s="1"/>
  <c r="N7" i="1"/>
  <c r="N12" i="1" s="1"/>
  <c r="N16" i="1" s="1"/>
  <c r="N21" i="1" s="1"/>
  <c r="N34" i="1" s="1"/>
  <c r="M7" i="1"/>
  <c r="M12" i="1" s="1"/>
  <c r="M16" i="1" s="1"/>
  <c r="L32" i="1"/>
  <c r="L31" i="1"/>
  <c r="K30" i="1"/>
  <c r="J30" i="1"/>
  <c r="L29" i="1"/>
  <c r="L28" i="1"/>
  <c r="K27" i="1"/>
  <c r="J27" i="1"/>
  <c r="L26" i="1"/>
  <c r="L25" i="1"/>
  <c r="K24" i="1"/>
  <c r="J24" i="1"/>
  <c r="J23" i="1" s="1"/>
  <c r="L19" i="1"/>
  <c r="L18" i="1"/>
  <c r="L17" i="1" s="1"/>
  <c r="L8" i="1"/>
  <c r="K16" i="1"/>
  <c r="I32" i="1"/>
  <c r="I31" i="1"/>
  <c r="H30" i="1"/>
  <c r="G30" i="1"/>
  <c r="I29" i="1"/>
  <c r="I28" i="1"/>
  <c r="I27" i="1" s="1"/>
  <c r="H27" i="1"/>
  <c r="G27" i="1"/>
  <c r="I26" i="1"/>
  <c r="I25" i="1"/>
  <c r="I24" i="1" s="1"/>
  <c r="H24" i="1"/>
  <c r="G24" i="1"/>
  <c r="I19" i="1"/>
  <c r="I18" i="1"/>
  <c r="H17" i="1"/>
  <c r="G17" i="1"/>
  <c r="I8" i="1"/>
  <c r="I7" i="1" s="1"/>
  <c r="H7" i="1"/>
  <c r="H12" i="1" s="1"/>
  <c r="H16" i="1" s="1"/>
  <c r="H21" i="1" s="1"/>
  <c r="H34" i="1" s="1"/>
  <c r="H33" i="1" s="1"/>
  <c r="G7" i="1"/>
  <c r="G12" i="1" s="1"/>
  <c r="G16" i="1" s="1"/>
  <c r="F32" i="1"/>
  <c r="F31" i="1"/>
  <c r="E30" i="1"/>
  <c r="D30" i="1"/>
  <c r="F29" i="1"/>
  <c r="F28" i="1"/>
  <c r="F27" i="1" s="1"/>
  <c r="E27" i="1"/>
  <c r="D27" i="1"/>
  <c r="F26" i="1"/>
  <c r="F25" i="1"/>
  <c r="E24" i="1"/>
  <c r="E23" i="1" s="1"/>
  <c r="D24" i="1"/>
  <c r="F19" i="1"/>
  <c r="F18" i="1"/>
  <c r="E17" i="1"/>
  <c r="F8" i="1"/>
  <c r="F7" i="1" s="1"/>
  <c r="E7" i="1"/>
  <c r="E12" i="1" s="1"/>
  <c r="E16" i="1" s="1"/>
  <c r="D7" i="1"/>
  <c r="K6" i="1"/>
  <c r="L6" i="1" s="1"/>
  <c r="M6" i="1" s="1"/>
  <c r="N6" i="1" s="1"/>
  <c r="O6" i="1" s="1"/>
  <c r="P6" i="1" s="1"/>
  <c r="Q6" i="1" s="1"/>
  <c r="R6" i="1" s="1"/>
  <c r="H6" i="1"/>
  <c r="I6" i="1" s="1"/>
  <c r="B62" i="3"/>
  <c r="C62" i="3"/>
  <c r="D62" i="3" s="1"/>
  <c r="B7" i="3"/>
  <c r="C7" i="3" s="1"/>
  <c r="D7" i="3" s="1"/>
  <c r="F24" i="1" l="1"/>
  <c r="L30" i="1"/>
  <c r="O30" i="1"/>
  <c r="F30" i="1"/>
  <c r="O24" i="1"/>
  <c r="Q23" i="1"/>
  <c r="R24" i="1"/>
  <c r="D12" i="1"/>
  <c r="D16" i="1" s="1"/>
  <c r="D21" i="1" s="1"/>
  <c r="P23" i="1"/>
  <c r="L7" i="1"/>
  <c r="L12" i="1" s="1"/>
  <c r="L16" i="1" s="1"/>
  <c r="L21" i="1" s="1"/>
  <c r="D23" i="1"/>
  <c r="G21" i="1"/>
  <c r="O27" i="1"/>
  <c r="O23" i="1" s="1"/>
  <c r="R7" i="1"/>
  <c r="R12" i="1" s="1"/>
  <c r="R16" i="1" s="1"/>
  <c r="R30" i="1"/>
  <c r="L27" i="1"/>
  <c r="G23" i="1"/>
  <c r="H23" i="1"/>
  <c r="H22" i="1" s="1"/>
  <c r="H41" i="1" s="1"/>
  <c r="M23" i="1"/>
  <c r="R27" i="1"/>
  <c r="P21" i="1"/>
  <c r="P34" i="1" s="1"/>
  <c r="Q21" i="1"/>
  <c r="Q34" i="1" s="1"/>
  <c r="M21" i="1"/>
  <c r="M34" i="1" s="1"/>
  <c r="O34" i="1" s="1"/>
  <c r="O33" i="1" s="1"/>
  <c r="N33" i="1"/>
  <c r="N22" i="1" s="1"/>
  <c r="N41" i="1" s="1"/>
  <c r="K21" i="1"/>
  <c r="O16" i="1"/>
  <c r="I12" i="1"/>
  <c r="E21" i="1"/>
  <c r="F12" i="1"/>
  <c r="F16" i="1" s="1"/>
  <c r="F17" i="1"/>
  <c r="I30" i="1"/>
  <c r="F23" i="1"/>
  <c r="L24" i="1"/>
  <c r="K23" i="1"/>
  <c r="I23" i="1"/>
  <c r="I17" i="1"/>
  <c r="O17" i="1"/>
  <c r="R17" i="1"/>
  <c r="R23" i="1" l="1"/>
  <c r="K34" i="1"/>
  <c r="K33" i="1" s="1"/>
  <c r="K22" i="1" s="1"/>
  <c r="K41" i="1" s="1"/>
  <c r="G34" i="1"/>
  <c r="G33" i="1" s="1"/>
  <c r="G22" i="1" s="1"/>
  <c r="G41" i="1" s="1"/>
  <c r="L23" i="1"/>
  <c r="Q33" i="1"/>
  <c r="Q22" i="1" s="1"/>
  <c r="Q41" i="1" s="1"/>
  <c r="R21" i="1"/>
  <c r="O21" i="1"/>
  <c r="I16" i="1"/>
  <c r="I21" i="1" s="1"/>
  <c r="J33" i="1"/>
  <c r="J22" i="1" s="1"/>
  <c r="J41" i="1" s="1"/>
  <c r="M33" i="1"/>
  <c r="M22" i="1" s="1"/>
  <c r="M41" i="1" s="1"/>
  <c r="D33" i="1"/>
  <c r="D22" i="1" s="1"/>
  <c r="D41" i="1" s="1"/>
  <c r="F34" i="1"/>
  <c r="F33" i="1" s="1"/>
  <c r="F22" i="1" s="1"/>
  <c r="P33" i="1"/>
  <c r="P22" i="1" s="1"/>
  <c r="P41" i="1" s="1"/>
  <c r="R34" i="1"/>
  <c r="E33" i="1"/>
  <c r="E22" i="1" s="1"/>
  <c r="E41" i="1" s="1"/>
  <c r="O22" i="1"/>
  <c r="O41" i="1" s="1"/>
  <c r="F21" i="1"/>
  <c r="L34" i="1" l="1"/>
  <c r="L33" i="1" s="1"/>
  <c r="L22" i="1" s="1"/>
  <c r="L41" i="1" s="1"/>
  <c r="F41" i="1"/>
  <c r="I34" i="1"/>
  <c r="I33" i="1" s="1"/>
  <c r="I22" i="1" s="1"/>
  <c r="I41" i="1" s="1"/>
  <c r="R33" i="1"/>
  <c r="R22" i="1" s="1"/>
  <c r="R41" i="1" s="1"/>
  <c r="D70" i="3" l="1"/>
  <c r="E70" i="3" l="1"/>
  <c r="F70" i="3" l="1"/>
  <c r="G70" i="3" l="1"/>
  <c r="H70" i="3" l="1"/>
</calcChain>
</file>

<file path=xl/comments1.xml><?xml version="1.0" encoding="utf-8"?>
<comments xmlns="http://schemas.openxmlformats.org/spreadsheetml/2006/main">
  <authors>
    <author>kzs001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</commentList>
</comments>
</file>

<file path=xl/sharedStrings.xml><?xml version="1.0" encoding="utf-8"?>
<sst xmlns="http://schemas.openxmlformats.org/spreadsheetml/2006/main" count="227" uniqueCount="104">
  <si>
    <t>Наименование</t>
  </si>
  <si>
    <t>Единица измерения</t>
  </si>
  <si>
    <t>Объем воды из источников водоснабжения:</t>
  </si>
  <si>
    <t>из подземных источников</t>
  </si>
  <si>
    <t>Объем питьевой воды, поданной в сеть</t>
  </si>
  <si>
    <t>Потери воды</t>
  </si>
  <si>
    <t>Потребление на собственные нужды</t>
  </si>
  <si>
    <t>Объем воды, отпускаемой новым абонентам</t>
  </si>
  <si>
    <t>Темп изменения потребления воды</t>
  </si>
  <si>
    <t>%</t>
  </si>
  <si>
    <t>№
п/п</t>
  </si>
  <si>
    <t>1.1</t>
  </si>
  <si>
    <t>1.2</t>
  </si>
  <si>
    <t>2.1</t>
  </si>
  <si>
    <t>2.2</t>
  </si>
  <si>
    <t>5.1</t>
  </si>
  <si>
    <t>5.2</t>
  </si>
  <si>
    <t>6.1.1</t>
  </si>
  <si>
    <t>7.3</t>
  </si>
  <si>
    <t>8.1</t>
  </si>
  <si>
    <t>год</t>
  </si>
  <si>
    <t>1 полугодие</t>
  </si>
  <si>
    <t>2 полугодие</t>
  </si>
  <si>
    <t>куб.м</t>
  </si>
  <si>
    <t xml:space="preserve">  из поверхностных источников</t>
  </si>
  <si>
    <t>Объем воды от других операторов (покупка воды)</t>
  </si>
  <si>
    <t>4.</t>
  </si>
  <si>
    <t>5.</t>
  </si>
  <si>
    <t xml:space="preserve">  потери воды из водопроводной сети</t>
  </si>
  <si>
    <t xml:space="preserve">  неучтенные расходы воды</t>
  </si>
  <si>
    <t>6.</t>
  </si>
  <si>
    <t>6.1.</t>
  </si>
  <si>
    <t xml:space="preserve">          - по приборам учета</t>
  </si>
  <si>
    <t xml:space="preserve">          - по нормативам </t>
  </si>
  <si>
    <t xml:space="preserve">          - расчетными способами</t>
  </si>
  <si>
    <t>в т.ч. населению:</t>
  </si>
  <si>
    <t>бюджетным потребителям:</t>
  </si>
  <si>
    <t>прочим потребителям</t>
  </si>
  <si>
    <t xml:space="preserve">        - расчетными способами</t>
  </si>
  <si>
    <t>1.</t>
  </si>
  <si>
    <t>2.</t>
  </si>
  <si>
    <t>3.</t>
  </si>
  <si>
    <t>7.</t>
  </si>
  <si>
    <t>7.1.</t>
  </si>
  <si>
    <t>7.2.</t>
  </si>
  <si>
    <t>7.4</t>
  </si>
  <si>
    <t>8.2</t>
  </si>
  <si>
    <t>8.</t>
  </si>
  <si>
    <t>9.</t>
  </si>
  <si>
    <t>10.</t>
  </si>
  <si>
    <t>ПРОИЗВОДСТВЕННАЯ ПРОГРАММА</t>
  </si>
  <si>
    <t>Раздел 1.  Паспорт производственной программы</t>
  </si>
  <si>
    <t>№ п/п</t>
  </si>
  <si>
    <t>Наименование мероприятий</t>
  </si>
  <si>
    <t>Срок реализации мероприятия, мес</t>
  </si>
  <si>
    <t>Финансовые потребности на реализацию мероприятия, тыс.руб.</t>
  </si>
  <si>
    <t>Мероприятия по текущиму ремонту</t>
  </si>
  <si>
    <t>…</t>
  </si>
  <si>
    <t>Мероприятия по капитальному ремонту</t>
  </si>
  <si>
    <t>Итого:</t>
  </si>
  <si>
    <t>Наименование показателя</t>
  </si>
  <si>
    <t>в т.ч. межцеховый оборот:</t>
  </si>
  <si>
    <t>Полезный отпуск технической воды, всего</t>
  </si>
  <si>
    <t>Отпуск технической воды, всего</t>
  </si>
  <si>
    <t>Увеличение отпуска технической воды в связи с подключением абонентов</t>
  </si>
  <si>
    <t>Снижение отпуска технической воды в связи с прекращением водоснабжения</t>
  </si>
  <si>
    <t>Изменение объема отпуска технической воды в связи с изменением нормативов потребления и установкой приборов учета</t>
  </si>
  <si>
    <t>Раздел 2. Баланс водоснабжения (техническая вода)</t>
  </si>
  <si>
    <t>Показатели прозводственной деятельности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</si>
  <si>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технической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</si>
  <si>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0"/>
        <rFont val="Times New Roman"/>
        <family val="1"/>
        <charset val="204"/>
      </rPr>
      <t>мы холодного водоснабжения</t>
    </r>
  </si>
  <si>
    <t>3.2. План мероприятий по энергосбережению и повышению энергетической эффективности, в том числе по снижению потерь воды при транспортировке</t>
  </si>
  <si>
    <t>Раздел 4. Объем финансовых потребностей, необходимых для реализации производственной программы</t>
  </si>
  <si>
    <t>№              п/п</t>
  </si>
  <si>
    <t>Величина показателя</t>
  </si>
  <si>
    <t>Значение показателя</t>
  </si>
  <si>
    <t>I</t>
  </si>
  <si>
    <t>1</t>
  </si>
  <si>
    <t>ед.</t>
  </si>
  <si>
    <t>Показатели надежности и бесперебойности водоснабжения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</si>
  <si>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</si>
  <si>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</si>
  <si>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</si>
  <si>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</si>
  <si>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</si>
  <si>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Раздел 5. Плановые показатели надежности, качества, энергетической эффективности объектов централизованных систем холодного водоснабжения</t>
  </si>
  <si>
    <t>ПЛАН</t>
  </si>
  <si>
    <t>тыс. рублей</t>
  </si>
  <si>
    <t>проверка</t>
  </si>
  <si>
    <t>Объем финансовых потребностей</t>
  </si>
  <si>
    <t>2024 год</t>
  </si>
  <si>
    <t>2025 год</t>
  </si>
  <si>
    <t>2026 год</t>
  </si>
  <si>
    <t>2027 год</t>
  </si>
  <si>
    <t>2028 год</t>
  </si>
  <si>
    <t>Наименование регулируемой организации, ее местонахождение</t>
  </si>
  <si>
    <t>Филиал АО «Чукотэнерго» Анадырская ТЭЦ , 689000, ЧАО, г. Анадырь, ул.Рультытегина, д.35а</t>
  </si>
  <si>
    <t>Наименование уполномоченного органа, его местонахождение</t>
  </si>
  <si>
    <t>Комитет государственного регулирования цен и тарифов Чукотского автономного округа, 689000, ЧАО, г. Анадырь, ул. Отке, д. 4</t>
  </si>
  <si>
    <t>филиала АО «Чукотэнерго» Анадырская ТЭЦ в сфере холодного водоснабжения на 2024-2028 годы</t>
  </si>
  <si>
    <t xml:space="preserve"> - по приборам учета</t>
  </si>
  <si>
    <t>городскому</t>
  </si>
  <si>
    <t>сельскому</t>
  </si>
  <si>
    <t>на прочие производственные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</si>
</sst>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"/>
    <numFmt numFmtId="167" formatCode="#,##0.000"/>
    <numFmt numFmtId="168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4"/>
      <color indexed="6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Helv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/>
  </cellStyleXfs>
  <cellXfs count="162">
    <xf numFmtId="0" fontId="0" fillId="0" borderId="0" xfId="0"/>
    <xf numFmtId="0" fontId="10" fillId="0" borderId="0" xfId="3" applyFont="1"/>
    <xf numFmtId="0" fontId="12" fillId="0" borderId="0" xfId="3" applyFont="1"/>
    <xf numFmtId="0" fontId="14" fillId="0" borderId="1" xfId="1" applyFont="1" applyBorder="1" applyAlignment="1">
      <alignment horizontal="center" vertical="center" wrapText="1"/>
    </xf>
    <xf numFmtId="0" fontId="15" fillId="0" borderId="0" xfId="3" applyFont="1"/>
    <xf numFmtId="0" fontId="14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2" fillId="0" borderId="1" xfId="1" applyFont="1" applyBorder="1" applyAlignment="1">
      <alignment vertical="center"/>
    </xf>
    <xf numFmtId="49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2" xfId="1" applyFont="1" applyBorder="1" applyAlignment="1">
      <alignment vertical="top" wrapText="1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0" fontId="2" fillId="0" borderId="2" xfId="1" applyFont="1" applyBorder="1" applyAlignment="1">
      <alignment wrapText="1"/>
    </xf>
    <xf numFmtId="0" fontId="7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shrinkToFit="1"/>
    </xf>
    <xf numFmtId="164" fontId="10" fillId="0" borderId="1" xfId="0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vertical="center"/>
    </xf>
    <xf numFmtId="0" fontId="2" fillId="0" borderId="13" xfId="1" applyFont="1" applyBorder="1" applyAlignment="1">
      <alignment vertical="top" wrapText="1"/>
    </xf>
    <xf numFmtId="0" fontId="19" fillId="0" borderId="0" xfId="0" applyFont="1"/>
    <xf numFmtId="0" fontId="10" fillId="0" borderId="7" xfId="0" applyFont="1" applyBorder="1" applyAlignment="1">
      <alignment horizontal="center" vertical="center" wrapText="1"/>
    </xf>
    <xf numFmtId="2" fontId="10" fillId="0" borderId="14" xfId="2" applyNumberFormat="1" applyFont="1" applyBorder="1" applyAlignment="1">
      <alignment horizontal="center" vertical="center" wrapText="1"/>
    </xf>
    <xf numFmtId="2" fontId="10" fillId="0" borderId="15" xfId="2" applyNumberFormat="1" applyFont="1" applyBorder="1" applyAlignment="1">
      <alignment horizontal="center" vertical="center" wrapText="1"/>
    </xf>
    <xf numFmtId="2" fontId="10" fillId="0" borderId="16" xfId="2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1" fontId="14" fillId="0" borderId="18" xfId="0" applyNumberFormat="1" applyFont="1" applyBorder="1" applyAlignment="1">
      <alignment horizontal="center" vertical="center"/>
    </xf>
    <xf numFmtId="1" fontId="14" fillId="0" borderId="19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1" xfId="2" applyFont="1" applyBorder="1" applyAlignment="1">
      <alignment horizontal="justify" vertical="top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2" applyFont="1" applyBorder="1" applyAlignment="1">
      <alignment horizontal="justify" vertical="top" wrapText="1"/>
    </xf>
    <xf numFmtId="0" fontId="10" fillId="0" borderId="17" xfId="0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0" fontId="10" fillId="0" borderId="24" xfId="2" applyFont="1" applyBorder="1" applyAlignment="1">
      <alignment horizontal="justify" vertical="top" wrapText="1"/>
    </xf>
    <xf numFmtId="0" fontId="10" fillId="0" borderId="23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Fill="1"/>
    <xf numFmtId="165" fontId="14" fillId="0" borderId="24" xfId="0" applyNumberFormat="1" applyFont="1" applyBorder="1" applyAlignment="1">
      <alignment horizontal="center" vertical="center"/>
    </xf>
    <xf numFmtId="165" fontId="14" fillId="0" borderId="26" xfId="0" applyNumberFormat="1" applyFont="1" applyBorder="1" applyAlignment="1">
      <alignment horizontal="center" vertical="center"/>
    </xf>
    <xf numFmtId="165" fontId="14" fillId="0" borderId="2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23" fillId="0" borderId="0" xfId="0" applyFont="1"/>
    <xf numFmtId="0" fontId="23" fillId="0" borderId="25" xfId="0" applyFont="1" applyBorder="1"/>
    <xf numFmtId="0" fontId="14" fillId="0" borderId="0" xfId="0" applyFont="1"/>
    <xf numFmtId="0" fontId="9" fillId="0" borderId="0" xfId="0" applyFont="1" applyAlignment="1">
      <alignment vertical="top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166" fontId="14" fillId="2" borderId="1" xfId="1" applyNumberFormat="1" applyFont="1" applyFill="1" applyBorder="1" applyAlignment="1">
      <alignment horizontal="center" vertical="center" wrapText="1"/>
    </xf>
    <xf numFmtId="167" fontId="14" fillId="2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2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24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66" fontId="25" fillId="2" borderId="1" xfId="1" applyNumberFormat="1" applyFont="1" applyFill="1" applyBorder="1" applyAlignment="1">
      <alignment horizontal="center" vertical="center" wrapText="1"/>
    </xf>
    <xf numFmtId="167" fontId="25" fillId="2" borderId="1" xfId="1" applyNumberFormat="1" applyFont="1" applyFill="1" applyBorder="1" applyAlignment="1">
      <alignment horizontal="center" vertical="center" wrapText="1"/>
    </xf>
    <xf numFmtId="168" fontId="25" fillId="2" borderId="1" xfId="1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right" vertical="center" wrapText="1"/>
    </xf>
    <xf numFmtId="165" fontId="14" fillId="0" borderId="0" xfId="0" applyNumberFormat="1" applyFont="1"/>
    <xf numFmtId="2" fontId="14" fillId="0" borderId="0" xfId="0" applyNumberFormat="1" applyFont="1"/>
    <xf numFmtId="166" fontId="14" fillId="0" borderId="0" xfId="0" applyNumberFormat="1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4" fillId="0" borderId="0" xfId="0" applyNumberFormat="1" applyFont="1" applyBorder="1"/>
    <xf numFmtId="0" fontId="14" fillId="0" borderId="0" xfId="0" applyFont="1" applyBorder="1"/>
    <xf numFmtId="164" fontId="14" fillId="0" borderId="0" xfId="0" applyNumberFormat="1" applyFont="1"/>
    <xf numFmtId="0" fontId="9" fillId="0" borderId="1" xfId="0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4" fillId="2" borderId="5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4" fillId="0" borderId="2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4" fillId="2" borderId="2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left" vertical="center" wrapText="1"/>
    </xf>
    <xf numFmtId="0" fontId="2" fillId="0" borderId="1" xfId="1" applyFont="1" applyBorder="1" applyAlignment="1"/>
    <xf numFmtId="0" fontId="16" fillId="0" borderId="2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 vertical="center" wrapText="1"/>
    </xf>
    <xf numFmtId="0" fontId="20" fillId="0" borderId="0" xfId="0" applyNumberFormat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3" fontId="2" fillId="0" borderId="11" xfId="1" applyNumberFormat="1" applyFont="1" applyBorder="1" applyAlignment="1">
      <alignment horizontal="center" vertical="center"/>
    </xf>
    <xf numFmtId="3" fontId="2" fillId="0" borderId="12" xfId="1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/>
    </xf>
  </cellXfs>
  <cellStyles count="4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ERT.VSVO.INDEX/EXPERT.VSVO.INDEX(v3.1)%20-%20&#1076;&#1083;&#1103;%20&#1088;&#1072;&#1089;&#1095;&#1077;&#1090;&#1072;%20&#1082;&#1086;&#1088;&#1088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Пояснения"/>
      <sheetName val="Список листов"/>
      <sheetName val="Общие сведения"/>
      <sheetName val="Список территорий"/>
      <sheetName val="Список объектов"/>
      <sheetName val="Сценарии"/>
      <sheetName val="Баланс"/>
      <sheetName val="Реагенты"/>
      <sheetName val="ЭЭ"/>
      <sheetName val="Амортизация"/>
      <sheetName val="Аренда"/>
      <sheetName val="Покупка"/>
      <sheetName val="ФОТ"/>
      <sheetName val="Административные"/>
      <sheetName val="Сбытовые расходы ГО"/>
      <sheetName val="Налоги"/>
      <sheetName val="ИП + источники"/>
      <sheetName val="Экономия_корр"/>
      <sheetName val="Плата за негативное возд"/>
      <sheetName val="Корректировка НВВ"/>
      <sheetName val="Калькуляция"/>
      <sheetName val="et_union"/>
      <sheetName val="ТМ"/>
      <sheetName val="ДПР"/>
      <sheetName val="ДПР (концессии)"/>
      <sheetName val="TEHSHEET"/>
      <sheetName val="Комментарии"/>
      <sheetName val="Проверка"/>
      <sheetName val="modProvGeneralProc"/>
      <sheetName val="modList11"/>
      <sheetName val="REESTR_MO"/>
      <sheetName val="REESTR_ORG"/>
      <sheetName val="REESTR_TARIFF"/>
      <sheetName val="OKOPF"/>
      <sheetName val="modfrmRegion"/>
      <sheetName val="modHTTP"/>
      <sheetName val="modfrmSelectTariff"/>
      <sheetName val="modCheckCyan"/>
      <sheetName val="modfrmActivity"/>
      <sheetName val="modfrmCheckUpdates"/>
      <sheetName val="modUpdTemplMain"/>
      <sheetName val="modList00"/>
      <sheetName val="modThisWorkbook"/>
      <sheetName val="modInstruction"/>
      <sheetName val="AllSheetsInThisWorkbook"/>
      <sheetName val="modHyp"/>
      <sheetName val="modfrmReestr"/>
      <sheetName val="modReestr"/>
      <sheetName val="modList01"/>
      <sheetName val="modList02"/>
      <sheetName val="modList05"/>
      <sheetName val="modList06"/>
      <sheetName val="modList09"/>
      <sheetName val="modList10"/>
      <sheetName val="modList16"/>
      <sheetName val="modList18"/>
      <sheetName val="modList19"/>
      <sheetName val="modList20"/>
      <sheetName val="modList21"/>
      <sheetName val="modLis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24">
          <cell r="AD124">
            <v>44520.917278925699</v>
          </cell>
          <cell r="AE124">
            <v>43542.550973580859</v>
          </cell>
          <cell r="AF124">
            <v>42573.609887510953</v>
          </cell>
          <cell r="AG124">
            <v>43635.335594014054</v>
          </cell>
          <cell r="AH124">
            <v>44728.640253611949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H23"/>
  <sheetViews>
    <sheetView zoomScaleNormal="100" workbookViewId="0">
      <selection activeCell="A5" sqref="A5"/>
    </sheetView>
  </sheetViews>
  <sheetFormatPr defaultColWidth="9.140625" defaultRowHeight="15.75" x14ac:dyDescent="0.25"/>
  <cols>
    <col min="1" max="1" width="47.85546875" style="1" customWidth="1"/>
    <col min="2" max="2" width="73.28515625" style="1" customWidth="1"/>
    <col min="3" max="3" width="7" style="1" customWidth="1"/>
    <col min="4" max="4" width="6.7109375" style="1" customWidth="1"/>
    <col min="5" max="16384" width="9.140625" style="1"/>
  </cols>
  <sheetData>
    <row r="1" spans="1:8" s="2" customFormat="1" ht="18.75" x14ac:dyDescent="0.3">
      <c r="A1" s="93" t="s">
        <v>50</v>
      </c>
      <c r="B1" s="93"/>
    </row>
    <row r="2" spans="1:8" s="2" customFormat="1" ht="18.75" x14ac:dyDescent="0.3">
      <c r="A2" s="94" t="s">
        <v>99</v>
      </c>
      <c r="B2" s="94"/>
    </row>
    <row r="3" spans="1:8" s="2" customFormat="1" ht="19.5" customHeight="1" x14ac:dyDescent="0.3">
      <c r="A3" s="95"/>
      <c r="B3" s="96"/>
    </row>
    <row r="4" spans="1:8" s="2" customFormat="1" ht="18.75" x14ac:dyDescent="0.3">
      <c r="A4" s="92" t="s">
        <v>51</v>
      </c>
      <c r="B4" s="92"/>
    </row>
    <row r="5" spans="1:8" s="4" customFormat="1" ht="31.5" x14ac:dyDescent="0.3">
      <c r="A5" s="55" t="s">
        <v>95</v>
      </c>
      <c r="B5" s="56" t="s">
        <v>96</v>
      </c>
      <c r="C5" s="2"/>
      <c r="D5" s="2"/>
      <c r="E5" s="2"/>
      <c r="F5" s="2"/>
      <c r="G5" s="2"/>
      <c r="H5" s="2"/>
    </row>
    <row r="6" spans="1:8" ht="31.5" x14ac:dyDescent="0.3">
      <c r="A6" s="55" t="s">
        <v>97</v>
      </c>
      <c r="B6" s="56" t="s">
        <v>98</v>
      </c>
      <c r="C6" s="2"/>
      <c r="D6" s="2"/>
      <c r="E6" s="2"/>
      <c r="F6" s="2"/>
      <c r="G6" s="2"/>
      <c r="H6" s="2"/>
    </row>
    <row r="16" spans="1:8" x14ac:dyDescent="0.25">
      <c r="C16" s="5"/>
    </row>
    <row r="18" spans="1:3" x14ac:dyDescent="0.25">
      <c r="C18" s="6"/>
    </row>
    <row r="21" spans="1:3" s="4" customFormat="1" x14ac:dyDescent="0.25">
      <c r="A21" s="1"/>
      <c r="B21" s="1"/>
      <c r="C21" s="1"/>
    </row>
    <row r="22" spans="1:3" ht="15" customHeight="1" x14ac:dyDescent="0.25"/>
    <row r="23" spans="1:3" ht="31.5" customHeight="1" x14ac:dyDescent="0.25"/>
  </sheetData>
  <mergeCells count="4">
    <mergeCell ref="A4:B4"/>
    <mergeCell ref="A1:B1"/>
    <mergeCell ref="A2:B2"/>
    <mergeCell ref="A3:B3"/>
  </mergeCells>
  <phoneticPr fontId="4" type="noConversion"/>
  <printOptions horizontalCentered="1"/>
  <pageMargins left="1.1811023622047245" right="0.39370078740157483" top="0.39370078740157483" bottom="0.39370078740157483" header="0" footer="0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U57"/>
  <sheetViews>
    <sheetView tabSelected="1" view="pageBreakPreview" zoomScale="85" zoomScaleNormal="85" zoomScaleSheetLayoutView="85" workbookViewId="0">
      <pane xSplit="3" ySplit="6" topLeftCell="D7" activePane="bottomRight" state="frozen"/>
      <selection activeCell="D35" sqref="D35"/>
      <selection pane="topRight" activeCell="D35" sqref="D35"/>
      <selection pane="bottomLeft" activeCell="D35" sqref="D35"/>
      <selection pane="bottomRight" activeCell="M9" sqref="M9"/>
    </sheetView>
  </sheetViews>
  <sheetFormatPr defaultColWidth="9.140625" defaultRowHeight="15.75" x14ac:dyDescent="0.25"/>
  <cols>
    <col min="1" max="1" width="6.7109375" style="59" customWidth="1"/>
    <col min="2" max="2" width="46.28515625" style="59" customWidth="1"/>
    <col min="3" max="3" width="12.140625" style="59" customWidth="1"/>
    <col min="4" max="5" width="13.28515625" style="59" customWidth="1"/>
    <col min="6" max="6" width="13.5703125" style="59" customWidth="1"/>
    <col min="7" max="8" width="13.140625" style="59" customWidth="1"/>
    <col min="9" max="9" width="12.5703125" style="59" customWidth="1"/>
    <col min="10" max="11" width="13.140625" style="59" customWidth="1"/>
    <col min="12" max="12" width="12.42578125" style="59" customWidth="1"/>
    <col min="13" max="14" width="14.28515625" style="59" customWidth="1"/>
    <col min="15" max="15" width="16.5703125" style="59" customWidth="1"/>
    <col min="16" max="17" width="14" style="59" customWidth="1"/>
    <col min="18" max="18" width="15.7109375" style="59" customWidth="1"/>
    <col min="19" max="19" width="9.140625" style="59"/>
    <col min="20" max="20" width="12.85546875" style="59" customWidth="1"/>
    <col min="21" max="21" width="13.140625" style="59" customWidth="1"/>
    <col min="22" max="22" width="11.28515625" style="59" bestFit="1" customWidth="1"/>
    <col min="23" max="23" width="9.140625" style="59"/>
    <col min="24" max="24" width="10" style="59" bestFit="1" customWidth="1"/>
    <col min="25" max="25" width="12.85546875" style="59" customWidth="1"/>
    <col min="26" max="16384" width="9.140625" style="59"/>
  </cols>
  <sheetData>
    <row r="1" spans="1:18" ht="30.75" customHeight="1" x14ac:dyDescent="0.25">
      <c r="A1" s="102" t="s">
        <v>67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8" s="60" customFormat="1" ht="15" customHeight="1" x14ac:dyDescent="0.2">
      <c r="A2" s="99" t="s">
        <v>10</v>
      </c>
      <c r="B2" s="99" t="s">
        <v>0</v>
      </c>
      <c r="C2" s="99" t="s">
        <v>1</v>
      </c>
      <c r="D2" s="103" t="s">
        <v>68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s="60" customFormat="1" ht="15" customHeight="1" x14ac:dyDescent="0.25">
      <c r="A3" s="100"/>
      <c r="B3" s="100"/>
      <c r="C3" s="100"/>
      <c r="D3" s="106" t="s">
        <v>86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s="60" customFormat="1" ht="19.5" customHeight="1" x14ac:dyDescent="0.2">
      <c r="A4" s="100"/>
      <c r="B4" s="100"/>
      <c r="C4" s="100"/>
      <c r="D4" s="109" t="s">
        <v>90</v>
      </c>
      <c r="E4" s="110"/>
      <c r="F4" s="111"/>
      <c r="G4" s="97" t="s">
        <v>91</v>
      </c>
      <c r="H4" s="97"/>
      <c r="I4" s="98"/>
      <c r="J4" s="97" t="s">
        <v>92</v>
      </c>
      <c r="K4" s="97"/>
      <c r="L4" s="98"/>
      <c r="M4" s="97" t="s">
        <v>93</v>
      </c>
      <c r="N4" s="97"/>
      <c r="O4" s="98"/>
      <c r="P4" s="97" t="s">
        <v>94</v>
      </c>
      <c r="Q4" s="97"/>
      <c r="R4" s="98"/>
    </row>
    <row r="5" spans="1:18" s="60" customFormat="1" ht="19.5" customHeight="1" x14ac:dyDescent="0.2">
      <c r="A5" s="101"/>
      <c r="B5" s="101"/>
      <c r="C5" s="101"/>
      <c r="D5" s="3" t="s">
        <v>21</v>
      </c>
      <c r="E5" s="3" t="s">
        <v>22</v>
      </c>
      <c r="F5" s="3" t="s">
        <v>20</v>
      </c>
      <c r="G5" s="3" t="s">
        <v>21</v>
      </c>
      <c r="H5" s="3" t="s">
        <v>22</v>
      </c>
      <c r="I5" s="3" t="s">
        <v>20</v>
      </c>
      <c r="J5" s="3" t="s">
        <v>21</v>
      </c>
      <c r="K5" s="3" t="s">
        <v>22</v>
      </c>
      <c r="L5" s="3" t="s">
        <v>20</v>
      </c>
      <c r="M5" s="3" t="s">
        <v>21</v>
      </c>
      <c r="N5" s="3" t="s">
        <v>22</v>
      </c>
      <c r="O5" s="3" t="s">
        <v>20</v>
      </c>
      <c r="P5" s="3" t="s">
        <v>21</v>
      </c>
      <c r="Q5" s="3" t="s">
        <v>22</v>
      </c>
      <c r="R5" s="3" t="s">
        <v>20</v>
      </c>
    </row>
    <row r="6" spans="1:18" s="62" customFormat="1" x14ac:dyDescent="0.2">
      <c r="A6" s="61">
        <v>1</v>
      </c>
      <c r="B6" s="61">
        <v>2</v>
      </c>
      <c r="C6" s="61">
        <v>3</v>
      </c>
      <c r="D6" s="3">
        <v>4</v>
      </c>
      <c r="E6" s="3">
        <v>5</v>
      </c>
      <c r="F6" s="3">
        <v>6</v>
      </c>
      <c r="G6" s="3">
        <v>7</v>
      </c>
      <c r="H6" s="3">
        <f>G6+1</f>
        <v>8</v>
      </c>
      <c r="I6" s="3">
        <f>H6+1</f>
        <v>9</v>
      </c>
      <c r="J6" s="3">
        <v>10</v>
      </c>
      <c r="K6" s="3">
        <f t="shared" ref="K6:R6" si="0">J6+1</f>
        <v>11</v>
      </c>
      <c r="L6" s="3">
        <f t="shared" si="0"/>
        <v>12</v>
      </c>
      <c r="M6" s="3">
        <f t="shared" si="0"/>
        <v>13</v>
      </c>
      <c r="N6" s="3">
        <f t="shared" si="0"/>
        <v>14</v>
      </c>
      <c r="O6" s="3">
        <f t="shared" si="0"/>
        <v>15</v>
      </c>
      <c r="P6" s="3">
        <f t="shared" si="0"/>
        <v>16</v>
      </c>
      <c r="Q6" s="3">
        <f t="shared" si="0"/>
        <v>17</v>
      </c>
      <c r="R6" s="3">
        <f t="shared" si="0"/>
        <v>18</v>
      </c>
    </row>
    <row r="7" spans="1:18" s="62" customFormat="1" ht="31.5" x14ac:dyDescent="0.2">
      <c r="A7" s="63" t="s">
        <v>39</v>
      </c>
      <c r="B7" s="64" t="s">
        <v>2</v>
      </c>
      <c r="C7" s="61" t="s">
        <v>23</v>
      </c>
      <c r="D7" s="65">
        <f>D8+D9</f>
        <v>790963.5</v>
      </c>
      <c r="E7" s="65">
        <f>E8+E9</f>
        <v>790963.5</v>
      </c>
      <c r="F7" s="65">
        <f>F8+F9</f>
        <v>1581927</v>
      </c>
      <c r="G7" s="65">
        <f t="shared" ref="G7:R7" si="1">G8+G9</f>
        <v>790963.5</v>
      </c>
      <c r="H7" s="65">
        <f t="shared" si="1"/>
        <v>790963.5</v>
      </c>
      <c r="I7" s="65">
        <f t="shared" si="1"/>
        <v>1581927</v>
      </c>
      <c r="J7" s="65">
        <f>J8+J9</f>
        <v>790963.5</v>
      </c>
      <c r="K7" s="65">
        <f>K8+K9</f>
        <v>790963.5</v>
      </c>
      <c r="L7" s="65">
        <f>L8+L9</f>
        <v>1581927</v>
      </c>
      <c r="M7" s="65">
        <f t="shared" si="1"/>
        <v>790963.5</v>
      </c>
      <c r="N7" s="65">
        <f t="shared" si="1"/>
        <v>790963.5</v>
      </c>
      <c r="O7" s="65">
        <f t="shared" si="1"/>
        <v>1581927</v>
      </c>
      <c r="P7" s="65">
        <f t="shared" si="1"/>
        <v>790963.5</v>
      </c>
      <c r="Q7" s="65">
        <f t="shared" si="1"/>
        <v>790963.5</v>
      </c>
      <c r="R7" s="65">
        <f t="shared" si="1"/>
        <v>1581927</v>
      </c>
    </row>
    <row r="8" spans="1:18" s="62" customFormat="1" x14ac:dyDescent="0.2">
      <c r="A8" s="66" t="s">
        <v>11</v>
      </c>
      <c r="B8" s="67" t="s">
        <v>24</v>
      </c>
      <c r="C8" s="61" t="s">
        <v>23</v>
      </c>
      <c r="D8" s="68">
        <v>790963.5</v>
      </c>
      <c r="E8" s="68">
        <v>790963.5</v>
      </c>
      <c r="F8" s="68">
        <f>D8+E8</f>
        <v>1581927</v>
      </c>
      <c r="G8" s="68">
        <f>D8</f>
        <v>790963.5</v>
      </c>
      <c r="H8" s="68">
        <f>E8</f>
        <v>790963.5</v>
      </c>
      <c r="I8" s="68">
        <f>G8+H8</f>
        <v>1581927</v>
      </c>
      <c r="J8" s="68">
        <f>G8</f>
        <v>790963.5</v>
      </c>
      <c r="K8" s="68">
        <f>H8</f>
        <v>790963.5</v>
      </c>
      <c r="L8" s="68">
        <f>J8+K8</f>
        <v>1581927</v>
      </c>
      <c r="M8" s="68">
        <f>J8</f>
        <v>790963.5</v>
      </c>
      <c r="N8" s="68">
        <f>K8</f>
        <v>790963.5</v>
      </c>
      <c r="O8" s="69">
        <f>M8+N8</f>
        <v>1581927</v>
      </c>
      <c r="P8" s="68">
        <f>M8</f>
        <v>790963.5</v>
      </c>
      <c r="Q8" s="68">
        <f>N8</f>
        <v>790963.5</v>
      </c>
      <c r="R8" s="68">
        <f>P8+Q8</f>
        <v>1581927</v>
      </c>
    </row>
    <row r="9" spans="1:18" s="62" customFormat="1" x14ac:dyDescent="0.2">
      <c r="A9" s="66" t="s">
        <v>12</v>
      </c>
      <c r="B9" s="70" t="s">
        <v>3</v>
      </c>
      <c r="C9" s="61" t="s">
        <v>23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</row>
    <row r="10" spans="1:18" s="62" customFormat="1" ht="31.5" x14ac:dyDescent="0.2">
      <c r="A10" s="63" t="s">
        <v>40</v>
      </c>
      <c r="B10" s="64" t="s">
        <v>25</v>
      </c>
      <c r="C10" s="61" t="s">
        <v>23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18" s="62" customFormat="1" ht="18.75" customHeight="1" x14ac:dyDescent="0.2">
      <c r="A11" s="66" t="s">
        <v>41</v>
      </c>
      <c r="B11" s="71" t="s">
        <v>6</v>
      </c>
      <c r="C11" s="61" t="s">
        <v>23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1:18" s="62" customFormat="1" x14ac:dyDescent="0.2">
      <c r="A12" s="66" t="s">
        <v>26</v>
      </c>
      <c r="B12" s="71" t="s">
        <v>4</v>
      </c>
      <c r="C12" s="61" t="s">
        <v>23</v>
      </c>
      <c r="D12" s="68">
        <f>D7+D10-D11</f>
        <v>790963.5</v>
      </c>
      <c r="E12" s="68">
        <f>E7+E10-E11</f>
        <v>790963.5</v>
      </c>
      <c r="F12" s="68">
        <f>F7+F10-F11</f>
        <v>1581927</v>
      </c>
      <c r="G12" s="68">
        <f t="shared" ref="G12:R12" si="2">G7+G10-G11</f>
        <v>790963.5</v>
      </c>
      <c r="H12" s="68">
        <f t="shared" si="2"/>
        <v>790963.5</v>
      </c>
      <c r="I12" s="68">
        <f t="shared" si="2"/>
        <v>1581927</v>
      </c>
      <c r="J12" s="68">
        <f>J7+J10-J11</f>
        <v>790963.5</v>
      </c>
      <c r="K12" s="68">
        <f>K7+K10-K11</f>
        <v>790963.5</v>
      </c>
      <c r="L12" s="68">
        <f>L7+L10-L11</f>
        <v>1581927</v>
      </c>
      <c r="M12" s="68">
        <f t="shared" si="2"/>
        <v>790963.5</v>
      </c>
      <c r="N12" s="68">
        <f t="shared" si="2"/>
        <v>790963.5</v>
      </c>
      <c r="O12" s="68">
        <f>O7+O10-O11</f>
        <v>1581927</v>
      </c>
      <c r="P12" s="68">
        <f t="shared" si="2"/>
        <v>790963.5</v>
      </c>
      <c r="Q12" s="68">
        <f t="shared" si="2"/>
        <v>790963.5</v>
      </c>
      <c r="R12" s="68">
        <f t="shared" si="2"/>
        <v>1581927</v>
      </c>
    </row>
    <row r="13" spans="1:18" s="62" customFormat="1" hidden="1" x14ac:dyDescent="0.2">
      <c r="A13" s="66" t="s">
        <v>27</v>
      </c>
      <c r="B13" s="71" t="s">
        <v>5</v>
      </c>
      <c r="C13" s="61" t="s">
        <v>23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1:18" s="62" customFormat="1" ht="18" hidden="1" customHeight="1" x14ac:dyDescent="0.2">
      <c r="A14" s="66" t="s">
        <v>15</v>
      </c>
      <c r="B14" s="67" t="s">
        <v>28</v>
      </c>
      <c r="C14" s="61" t="s">
        <v>23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1:18" s="62" customFormat="1" ht="18" hidden="1" customHeight="1" x14ac:dyDescent="0.2">
      <c r="A15" s="66" t="s">
        <v>16</v>
      </c>
      <c r="B15" s="67" t="s">
        <v>29</v>
      </c>
      <c r="C15" s="61" t="s">
        <v>23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1:18" s="74" customFormat="1" ht="30" customHeight="1" x14ac:dyDescent="0.2">
      <c r="A16" s="63" t="s">
        <v>30</v>
      </c>
      <c r="B16" s="64" t="s">
        <v>62</v>
      </c>
      <c r="C16" s="72" t="s">
        <v>23</v>
      </c>
      <c r="D16" s="73">
        <f>D12-D13</f>
        <v>790963.5</v>
      </c>
      <c r="E16" s="73">
        <f>E12-E13</f>
        <v>790963.5</v>
      </c>
      <c r="F16" s="73">
        <f>F12-F13</f>
        <v>1581927</v>
      </c>
      <c r="G16" s="73">
        <f t="shared" ref="G16:R16" si="3">G12-G13</f>
        <v>790963.5</v>
      </c>
      <c r="H16" s="73">
        <f t="shared" si="3"/>
        <v>790963.5</v>
      </c>
      <c r="I16" s="73">
        <f t="shared" si="3"/>
        <v>1581927</v>
      </c>
      <c r="J16" s="73">
        <f>J12-J13</f>
        <v>790963.5</v>
      </c>
      <c r="K16" s="73">
        <f t="shared" si="3"/>
        <v>790963.5</v>
      </c>
      <c r="L16" s="73">
        <f t="shared" si="3"/>
        <v>1581927</v>
      </c>
      <c r="M16" s="73">
        <f t="shared" si="3"/>
        <v>790963.5</v>
      </c>
      <c r="N16" s="73">
        <f t="shared" si="3"/>
        <v>790963.5</v>
      </c>
      <c r="O16" s="73">
        <f>O12-O13</f>
        <v>1581927</v>
      </c>
      <c r="P16" s="73">
        <f t="shared" si="3"/>
        <v>790963.5</v>
      </c>
      <c r="Q16" s="73">
        <f t="shared" si="3"/>
        <v>790963.5</v>
      </c>
      <c r="R16" s="73">
        <f t="shared" si="3"/>
        <v>1581927</v>
      </c>
    </row>
    <row r="17" spans="1:18" s="62" customFormat="1" ht="18.75" customHeight="1" x14ac:dyDescent="0.2">
      <c r="A17" s="66" t="s">
        <v>31</v>
      </c>
      <c r="B17" s="71" t="s">
        <v>61</v>
      </c>
      <c r="C17" s="61" t="s">
        <v>23</v>
      </c>
      <c r="D17" s="68">
        <f>D18+D19+D20</f>
        <v>170984.5</v>
      </c>
      <c r="E17" s="68">
        <f>E18+E19+E20</f>
        <v>170984.5</v>
      </c>
      <c r="F17" s="68">
        <f>F18+F19+F20</f>
        <v>341969</v>
      </c>
      <c r="G17" s="68">
        <f t="shared" ref="G17:R17" si="4">G18+G19+G20</f>
        <v>170984.5</v>
      </c>
      <c r="H17" s="68">
        <f t="shared" si="4"/>
        <v>170984.5</v>
      </c>
      <c r="I17" s="68">
        <f t="shared" si="4"/>
        <v>341969</v>
      </c>
      <c r="J17" s="68">
        <f>J18+J19+J20</f>
        <v>170984.5</v>
      </c>
      <c r="K17" s="68">
        <f>K18+K19+K20</f>
        <v>170984.5</v>
      </c>
      <c r="L17" s="68">
        <f>L18+L19+L20</f>
        <v>341969</v>
      </c>
      <c r="M17" s="68">
        <f t="shared" si="4"/>
        <v>170984.5</v>
      </c>
      <c r="N17" s="68">
        <f t="shared" si="4"/>
        <v>170984.5</v>
      </c>
      <c r="O17" s="68">
        <f t="shared" si="4"/>
        <v>341969</v>
      </c>
      <c r="P17" s="68">
        <f t="shared" si="4"/>
        <v>170984.5</v>
      </c>
      <c r="Q17" s="68">
        <f t="shared" si="4"/>
        <v>170984.5</v>
      </c>
      <c r="R17" s="68">
        <f t="shared" si="4"/>
        <v>341969</v>
      </c>
    </row>
    <row r="18" spans="1:18" s="62" customFormat="1" ht="18" hidden="1" customHeight="1" x14ac:dyDescent="0.2">
      <c r="A18" s="66"/>
      <c r="B18" s="67"/>
      <c r="C18" s="61"/>
      <c r="D18" s="68"/>
      <c r="E18" s="68"/>
      <c r="F18" s="68">
        <f>D18+E18</f>
        <v>0</v>
      </c>
      <c r="G18" s="68"/>
      <c r="H18" s="68"/>
      <c r="I18" s="68">
        <f>G18+H18</f>
        <v>0</v>
      </c>
      <c r="J18" s="68"/>
      <c r="K18" s="68"/>
      <c r="L18" s="68">
        <f>J18+K18</f>
        <v>0</v>
      </c>
      <c r="M18" s="68"/>
      <c r="N18" s="68"/>
      <c r="O18" s="68">
        <f>M18+N18</f>
        <v>0</v>
      </c>
      <c r="P18" s="68"/>
      <c r="Q18" s="68"/>
      <c r="R18" s="68">
        <f>P18+Q18</f>
        <v>0</v>
      </c>
    </row>
    <row r="19" spans="1:18" s="62" customFormat="1" hidden="1" x14ac:dyDescent="0.2">
      <c r="A19" s="66"/>
      <c r="B19" s="67"/>
      <c r="C19" s="61"/>
      <c r="D19" s="68"/>
      <c r="E19" s="68"/>
      <c r="F19" s="68">
        <f>D19+E19</f>
        <v>0</v>
      </c>
      <c r="G19" s="68"/>
      <c r="H19" s="68"/>
      <c r="I19" s="68">
        <f>G19+H19</f>
        <v>0</v>
      </c>
      <c r="J19" s="68"/>
      <c r="K19" s="68"/>
      <c r="L19" s="68">
        <f>J19+K19</f>
        <v>0</v>
      </c>
      <c r="M19" s="68"/>
      <c r="N19" s="68"/>
      <c r="O19" s="68">
        <f>M19+N19</f>
        <v>0</v>
      </c>
      <c r="P19" s="68"/>
      <c r="Q19" s="68"/>
      <c r="R19" s="68">
        <f>P19+Q19</f>
        <v>0</v>
      </c>
    </row>
    <row r="20" spans="1:18" s="62" customFormat="1" x14ac:dyDescent="0.2">
      <c r="A20" s="66" t="s">
        <v>17</v>
      </c>
      <c r="B20" s="67" t="s">
        <v>103</v>
      </c>
      <c r="C20" s="61" t="s">
        <v>23</v>
      </c>
      <c r="D20" s="68">
        <v>170984.5</v>
      </c>
      <c r="E20" s="68">
        <v>170984.5</v>
      </c>
      <c r="F20" s="68">
        <f>D20+E20</f>
        <v>341969</v>
      </c>
      <c r="G20" s="68">
        <f>D20</f>
        <v>170984.5</v>
      </c>
      <c r="H20" s="68">
        <f>E20</f>
        <v>170984.5</v>
      </c>
      <c r="I20" s="68">
        <f>G20+H20</f>
        <v>341969</v>
      </c>
      <c r="J20" s="68">
        <f>G20</f>
        <v>170984.5</v>
      </c>
      <c r="K20" s="68">
        <f>H20</f>
        <v>170984.5</v>
      </c>
      <c r="L20" s="68">
        <f>J20+K20</f>
        <v>341969</v>
      </c>
      <c r="M20" s="68">
        <f>J20</f>
        <v>170984.5</v>
      </c>
      <c r="N20" s="68">
        <f>K20</f>
        <v>170984.5</v>
      </c>
      <c r="O20" s="68">
        <f>M20+N20</f>
        <v>341969</v>
      </c>
      <c r="P20" s="68">
        <f>M20</f>
        <v>170984.5</v>
      </c>
      <c r="Q20" s="68">
        <f>N20</f>
        <v>170984.5</v>
      </c>
      <c r="R20" s="68">
        <f>P20+Q20</f>
        <v>341969</v>
      </c>
    </row>
    <row r="21" spans="1:18" s="62" customFormat="1" x14ac:dyDescent="0.2">
      <c r="A21" s="63" t="s">
        <v>42</v>
      </c>
      <c r="B21" s="64" t="s">
        <v>63</v>
      </c>
      <c r="C21" s="61" t="s">
        <v>23</v>
      </c>
      <c r="D21" s="73">
        <f>D16-D17</f>
        <v>619979</v>
      </c>
      <c r="E21" s="73">
        <f>E16-E17</f>
        <v>619979</v>
      </c>
      <c r="F21" s="73">
        <f>F16-F17</f>
        <v>1239958</v>
      </c>
      <c r="G21" s="73">
        <f t="shared" ref="G21:R21" si="5">G16-G17</f>
        <v>619979</v>
      </c>
      <c r="H21" s="73">
        <f t="shared" si="5"/>
        <v>619979</v>
      </c>
      <c r="I21" s="73">
        <f t="shared" si="5"/>
        <v>1239958</v>
      </c>
      <c r="J21" s="73">
        <f>J16-J17</f>
        <v>619979</v>
      </c>
      <c r="K21" s="73">
        <f t="shared" si="5"/>
        <v>619979</v>
      </c>
      <c r="L21" s="73">
        <f t="shared" si="5"/>
        <v>1239958</v>
      </c>
      <c r="M21" s="73">
        <f t="shared" si="5"/>
        <v>619979</v>
      </c>
      <c r="N21" s="73">
        <f>N16-N17</f>
        <v>619979</v>
      </c>
      <c r="O21" s="73">
        <f t="shared" si="5"/>
        <v>1239958</v>
      </c>
      <c r="P21" s="73">
        <f t="shared" si="5"/>
        <v>619979</v>
      </c>
      <c r="Q21" s="73">
        <f t="shared" si="5"/>
        <v>619979</v>
      </c>
      <c r="R21" s="73">
        <f t="shared" si="5"/>
        <v>1239958</v>
      </c>
    </row>
    <row r="22" spans="1:18" s="62" customFormat="1" hidden="1" x14ac:dyDescent="0.2">
      <c r="A22" s="75"/>
      <c r="B22" s="76" t="s">
        <v>88</v>
      </c>
      <c r="C22" s="77"/>
      <c r="D22" s="78">
        <f>D23+D30+D33</f>
        <v>619979</v>
      </c>
      <c r="E22" s="78">
        <f>E23+E30+E33</f>
        <v>619979</v>
      </c>
      <c r="F22" s="78">
        <f>F23+F30+F33</f>
        <v>1239958</v>
      </c>
      <c r="G22" s="78">
        <f t="shared" ref="G22:R22" si="6">G23+G30+G33</f>
        <v>619979</v>
      </c>
      <c r="H22" s="78">
        <f t="shared" si="6"/>
        <v>619979</v>
      </c>
      <c r="I22" s="78">
        <f t="shared" si="6"/>
        <v>1239958</v>
      </c>
      <c r="J22" s="78">
        <f>J23+J30+J33</f>
        <v>619979</v>
      </c>
      <c r="K22" s="78">
        <f>K23+K30+K33</f>
        <v>619979</v>
      </c>
      <c r="L22" s="78">
        <f>L23+L30+L33</f>
        <v>1239958</v>
      </c>
      <c r="M22" s="79">
        <f t="shared" si="6"/>
        <v>619979</v>
      </c>
      <c r="N22" s="79">
        <f>N23+N30+N33</f>
        <v>619979</v>
      </c>
      <c r="O22" s="80">
        <f t="shared" si="6"/>
        <v>1239958</v>
      </c>
      <c r="P22" s="80">
        <f t="shared" si="6"/>
        <v>619979</v>
      </c>
      <c r="Q22" s="80">
        <f t="shared" si="6"/>
        <v>619979</v>
      </c>
      <c r="R22" s="78">
        <f t="shared" si="6"/>
        <v>1239958</v>
      </c>
    </row>
    <row r="23" spans="1:18" s="74" customFormat="1" hidden="1" x14ac:dyDescent="0.2">
      <c r="A23" s="63" t="s">
        <v>43</v>
      </c>
      <c r="B23" s="64" t="s">
        <v>35</v>
      </c>
      <c r="C23" s="72" t="s">
        <v>23</v>
      </c>
      <c r="D23" s="73">
        <f>D24+D27</f>
        <v>0</v>
      </c>
      <c r="E23" s="73">
        <f>E24+E27</f>
        <v>0</v>
      </c>
      <c r="F23" s="73">
        <f>F24+F27</f>
        <v>0</v>
      </c>
      <c r="G23" s="73">
        <f t="shared" ref="G23:R23" si="7">G24+G27</f>
        <v>0</v>
      </c>
      <c r="H23" s="73">
        <f t="shared" si="7"/>
        <v>0</v>
      </c>
      <c r="I23" s="73">
        <f t="shared" si="7"/>
        <v>0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7"/>
        <v>0</v>
      </c>
      <c r="O23" s="73">
        <f t="shared" si="7"/>
        <v>0</v>
      </c>
      <c r="P23" s="73">
        <f t="shared" si="7"/>
        <v>0</v>
      </c>
      <c r="Q23" s="73">
        <f t="shared" si="7"/>
        <v>0</v>
      </c>
      <c r="R23" s="73">
        <f t="shared" si="7"/>
        <v>0</v>
      </c>
    </row>
    <row r="24" spans="1:18" s="62" customFormat="1" ht="15.75" hidden="1" customHeight="1" x14ac:dyDescent="0.2">
      <c r="A24" s="66"/>
      <c r="B24" s="56" t="s">
        <v>101</v>
      </c>
      <c r="C24" s="61" t="s">
        <v>23</v>
      </c>
      <c r="D24" s="68">
        <f>D25+D26</f>
        <v>0</v>
      </c>
      <c r="E24" s="68">
        <f>E25+E26</f>
        <v>0</v>
      </c>
      <c r="F24" s="68">
        <f>F25+F26</f>
        <v>0</v>
      </c>
      <c r="G24" s="68">
        <f t="shared" ref="G24:R24" si="8">G25+G26</f>
        <v>0</v>
      </c>
      <c r="H24" s="68">
        <f t="shared" si="8"/>
        <v>0</v>
      </c>
      <c r="I24" s="68">
        <f t="shared" si="8"/>
        <v>0</v>
      </c>
      <c r="J24" s="68">
        <f t="shared" si="8"/>
        <v>0</v>
      </c>
      <c r="K24" s="68">
        <f t="shared" si="8"/>
        <v>0</v>
      </c>
      <c r="L24" s="68">
        <f t="shared" si="8"/>
        <v>0</v>
      </c>
      <c r="M24" s="68">
        <f t="shared" si="8"/>
        <v>0</v>
      </c>
      <c r="N24" s="68">
        <f t="shared" si="8"/>
        <v>0</v>
      </c>
      <c r="O24" s="68">
        <f t="shared" si="8"/>
        <v>0</v>
      </c>
      <c r="P24" s="68">
        <f t="shared" si="8"/>
        <v>0</v>
      </c>
      <c r="Q24" s="68">
        <f t="shared" si="8"/>
        <v>0</v>
      </c>
      <c r="R24" s="68">
        <f t="shared" si="8"/>
        <v>0</v>
      </c>
    </row>
    <row r="25" spans="1:18" s="62" customFormat="1" hidden="1" x14ac:dyDescent="0.2">
      <c r="A25" s="66"/>
      <c r="B25" s="56" t="s">
        <v>32</v>
      </c>
      <c r="C25" s="61" t="s">
        <v>23</v>
      </c>
      <c r="D25" s="68"/>
      <c r="E25" s="68"/>
      <c r="F25" s="68">
        <f>D25+E25</f>
        <v>0</v>
      </c>
      <c r="G25" s="68"/>
      <c r="H25" s="68"/>
      <c r="I25" s="68">
        <f>G25+H25</f>
        <v>0</v>
      </c>
      <c r="J25" s="68"/>
      <c r="K25" s="68"/>
      <c r="L25" s="68">
        <f>J25+K25</f>
        <v>0</v>
      </c>
      <c r="M25" s="68"/>
      <c r="N25" s="68"/>
      <c r="O25" s="68">
        <f>M25+N25</f>
        <v>0</v>
      </c>
      <c r="P25" s="68"/>
      <c r="Q25" s="68"/>
      <c r="R25" s="68">
        <f>P25+Q25</f>
        <v>0</v>
      </c>
    </row>
    <row r="26" spans="1:18" s="62" customFormat="1" hidden="1" x14ac:dyDescent="0.2">
      <c r="A26" s="66"/>
      <c r="B26" s="56" t="s">
        <v>33</v>
      </c>
      <c r="C26" s="61" t="s">
        <v>23</v>
      </c>
      <c r="D26" s="68"/>
      <c r="E26" s="68"/>
      <c r="F26" s="68">
        <f>D26+E26</f>
        <v>0</v>
      </c>
      <c r="G26" s="68"/>
      <c r="H26" s="68"/>
      <c r="I26" s="68">
        <f>G26+H26</f>
        <v>0</v>
      </c>
      <c r="J26" s="68"/>
      <c r="K26" s="68"/>
      <c r="L26" s="68">
        <f>J26+K26</f>
        <v>0</v>
      </c>
      <c r="M26" s="68"/>
      <c r="N26" s="68"/>
      <c r="O26" s="68">
        <f>M26+N26</f>
        <v>0</v>
      </c>
      <c r="P26" s="68"/>
      <c r="Q26" s="68"/>
      <c r="R26" s="68">
        <f>P26+Q26</f>
        <v>0</v>
      </c>
    </row>
    <row r="27" spans="1:18" s="62" customFormat="1" hidden="1" x14ac:dyDescent="0.2">
      <c r="A27" s="66" t="s">
        <v>44</v>
      </c>
      <c r="B27" s="56" t="s">
        <v>102</v>
      </c>
      <c r="C27" s="61" t="s">
        <v>23</v>
      </c>
      <c r="D27" s="68">
        <f t="shared" ref="D27:R27" si="9">D28+D29</f>
        <v>0</v>
      </c>
      <c r="E27" s="68">
        <f t="shared" si="9"/>
        <v>0</v>
      </c>
      <c r="F27" s="68">
        <f t="shared" si="9"/>
        <v>0</v>
      </c>
      <c r="G27" s="68">
        <f t="shared" si="9"/>
        <v>0</v>
      </c>
      <c r="H27" s="68">
        <f t="shared" si="9"/>
        <v>0</v>
      </c>
      <c r="I27" s="68">
        <f t="shared" si="9"/>
        <v>0</v>
      </c>
      <c r="J27" s="68">
        <f t="shared" si="9"/>
        <v>0</v>
      </c>
      <c r="K27" s="68">
        <f t="shared" si="9"/>
        <v>0</v>
      </c>
      <c r="L27" s="68">
        <f t="shared" si="9"/>
        <v>0</v>
      </c>
      <c r="M27" s="68">
        <f t="shared" si="9"/>
        <v>0</v>
      </c>
      <c r="N27" s="68">
        <f t="shared" si="9"/>
        <v>0</v>
      </c>
      <c r="O27" s="68">
        <f t="shared" si="9"/>
        <v>0</v>
      </c>
      <c r="P27" s="68">
        <f t="shared" si="9"/>
        <v>0</v>
      </c>
      <c r="Q27" s="68">
        <f t="shared" si="9"/>
        <v>0</v>
      </c>
      <c r="R27" s="68">
        <f t="shared" si="9"/>
        <v>0</v>
      </c>
    </row>
    <row r="28" spans="1:18" s="62" customFormat="1" hidden="1" x14ac:dyDescent="0.2">
      <c r="A28" s="66"/>
      <c r="B28" s="56" t="s">
        <v>32</v>
      </c>
      <c r="C28" s="61" t="s">
        <v>23</v>
      </c>
      <c r="D28" s="68"/>
      <c r="E28" s="68"/>
      <c r="F28" s="68">
        <f>D28+E28</f>
        <v>0</v>
      </c>
      <c r="G28" s="68"/>
      <c r="H28" s="68"/>
      <c r="I28" s="68">
        <f>G28+H28</f>
        <v>0</v>
      </c>
      <c r="J28" s="68"/>
      <c r="K28" s="68"/>
      <c r="L28" s="68">
        <f>J28+K28</f>
        <v>0</v>
      </c>
      <c r="M28" s="68"/>
      <c r="N28" s="68"/>
      <c r="O28" s="68">
        <f>M28+N28</f>
        <v>0</v>
      </c>
      <c r="P28" s="68"/>
      <c r="Q28" s="68"/>
      <c r="R28" s="68">
        <f>P28+Q28</f>
        <v>0</v>
      </c>
    </row>
    <row r="29" spans="1:18" s="62" customFormat="1" hidden="1" x14ac:dyDescent="0.2">
      <c r="A29" s="66"/>
      <c r="B29" s="56" t="s">
        <v>33</v>
      </c>
      <c r="C29" s="61" t="s">
        <v>23</v>
      </c>
      <c r="D29" s="68"/>
      <c r="E29" s="68"/>
      <c r="F29" s="68">
        <f>D29+E29</f>
        <v>0</v>
      </c>
      <c r="G29" s="68"/>
      <c r="H29" s="68"/>
      <c r="I29" s="68">
        <f>G29+H29</f>
        <v>0</v>
      </c>
      <c r="J29" s="68"/>
      <c r="K29" s="68"/>
      <c r="L29" s="68">
        <f>J29+K29</f>
        <v>0</v>
      </c>
      <c r="M29" s="68"/>
      <c r="N29" s="68"/>
      <c r="O29" s="68">
        <f>M29+N29</f>
        <v>0</v>
      </c>
      <c r="P29" s="68"/>
      <c r="Q29" s="68"/>
      <c r="R29" s="68">
        <f>P29+Q29</f>
        <v>0</v>
      </c>
    </row>
    <row r="30" spans="1:18" s="74" customFormat="1" hidden="1" x14ac:dyDescent="0.2">
      <c r="A30" s="63" t="s">
        <v>18</v>
      </c>
      <c r="B30" s="91" t="s">
        <v>36</v>
      </c>
      <c r="C30" s="72" t="s">
        <v>23</v>
      </c>
      <c r="D30" s="73">
        <f t="shared" ref="D30:R30" si="10">D31+D32</f>
        <v>0</v>
      </c>
      <c r="E30" s="73">
        <f t="shared" si="10"/>
        <v>0</v>
      </c>
      <c r="F30" s="73">
        <f t="shared" si="10"/>
        <v>0</v>
      </c>
      <c r="G30" s="73">
        <f t="shared" si="10"/>
        <v>0</v>
      </c>
      <c r="H30" s="73">
        <f t="shared" si="10"/>
        <v>0</v>
      </c>
      <c r="I30" s="73">
        <f t="shared" si="10"/>
        <v>0</v>
      </c>
      <c r="J30" s="73">
        <f t="shared" si="10"/>
        <v>0</v>
      </c>
      <c r="K30" s="73">
        <f t="shared" si="10"/>
        <v>0</v>
      </c>
      <c r="L30" s="73">
        <f t="shared" si="10"/>
        <v>0</v>
      </c>
      <c r="M30" s="73">
        <f t="shared" si="10"/>
        <v>0</v>
      </c>
      <c r="N30" s="73">
        <f t="shared" si="10"/>
        <v>0</v>
      </c>
      <c r="O30" s="73">
        <f t="shared" si="10"/>
        <v>0</v>
      </c>
      <c r="P30" s="73">
        <f t="shared" si="10"/>
        <v>0</v>
      </c>
      <c r="Q30" s="73">
        <f t="shared" si="10"/>
        <v>0</v>
      </c>
      <c r="R30" s="73">
        <f t="shared" si="10"/>
        <v>0</v>
      </c>
    </row>
    <row r="31" spans="1:18" s="62" customFormat="1" hidden="1" x14ac:dyDescent="0.2">
      <c r="A31" s="66"/>
      <c r="B31" s="56" t="s">
        <v>32</v>
      </c>
      <c r="C31" s="61" t="s">
        <v>23</v>
      </c>
      <c r="D31" s="68"/>
      <c r="E31" s="68"/>
      <c r="F31" s="68">
        <f>D31+E31</f>
        <v>0</v>
      </c>
      <c r="G31" s="68"/>
      <c r="H31" s="68"/>
      <c r="I31" s="68">
        <f>G31+H31</f>
        <v>0</v>
      </c>
      <c r="J31" s="68"/>
      <c r="K31" s="68"/>
      <c r="L31" s="68">
        <f>J31+K31</f>
        <v>0</v>
      </c>
      <c r="M31" s="68"/>
      <c r="N31" s="68"/>
      <c r="O31" s="68">
        <f>M31+N31</f>
        <v>0</v>
      </c>
      <c r="P31" s="68"/>
      <c r="Q31" s="68"/>
      <c r="R31" s="68">
        <f>P31+Q31</f>
        <v>0</v>
      </c>
    </row>
    <row r="32" spans="1:18" s="62" customFormat="1" hidden="1" x14ac:dyDescent="0.2">
      <c r="A32" s="66"/>
      <c r="B32" s="56" t="s">
        <v>38</v>
      </c>
      <c r="C32" s="61" t="s">
        <v>23</v>
      </c>
      <c r="D32" s="68"/>
      <c r="E32" s="68"/>
      <c r="F32" s="68">
        <f>D32+E32</f>
        <v>0</v>
      </c>
      <c r="G32" s="68"/>
      <c r="H32" s="68"/>
      <c r="I32" s="68">
        <f>G32+H32</f>
        <v>0</v>
      </c>
      <c r="J32" s="68"/>
      <c r="K32" s="68"/>
      <c r="L32" s="68">
        <f>J32+K32</f>
        <v>0</v>
      </c>
      <c r="M32" s="68"/>
      <c r="N32" s="68"/>
      <c r="O32" s="68">
        <f>M32+N32</f>
        <v>0</v>
      </c>
      <c r="P32" s="68"/>
      <c r="Q32" s="68"/>
      <c r="R32" s="68">
        <f>P32+Q32</f>
        <v>0</v>
      </c>
    </row>
    <row r="33" spans="1:21" s="74" customFormat="1" x14ac:dyDescent="0.2">
      <c r="A33" s="63" t="s">
        <v>45</v>
      </c>
      <c r="B33" s="91" t="s">
        <v>37</v>
      </c>
      <c r="C33" s="72" t="s">
        <v>23</v>
      </c>
      <c r="D33" s="73">
        <f t="shared" ref="D33:R33" si="11">D34+D35</f>
        <v>619979</v>
      </c>
      <c r="E33" s="73">
        <f t="shared" si="11"/>
        <v>619979</v>
      </c>
      <c r="F33" s="73">
        <f t="shared" si="11"/>
        <v>1239958</v>
      </c>
      <c r="G33" s="73">
        <f t="shared" si="11"/>
        <v>619979</v>
      </c>
      <c r="H33" s="73">
        <f t="shared" si="11"/>
        <v>619979</v>
      </c>
      <c r="I33" s="73">
        <f t="shared" si="11"/>
        <v>1239958</v>
      </c>
      <c r="J33" s="73">
        <f t="shared" si="11"/>
        <v>619979</v>
      </c>
      <c r="K33" s="73">
        <f t="shared" si="11"/>
        <v>619979</v>
      </c>
      <c r="L33" s="73">
        <f t="shared" si="11"/>
        <v>1239958</v>
      </c>
      <c r="M33" s="73">
        <f t="shared" si="11"/>
        <v>619979</v>
      </c>
      <c r="N33" s="73">
        <f t="shared" si="11"/>
        <v>619979</v>
      </c>
      <c r="O33" s="73">
        <f>O34+O35</f>
        <v>1239958</v>
      </c>
      <c r="P33" s="73">
        <f t="shared" si="11"/>
        <v>619979</v>
      </c>
      <c r="Q33" s="73">
        <f t="shared" si="11"/>
        <v>619979</v>
      </c>
      <c r="R33" s="73">
        <f t="shared" si="11"/>
        <v>1239958</v>
      </c>
    </row>
    <row r="34" spans="1:21" s="62" customFormat="1" x14ac:dyDescent="0.25">
      <c r="A34" s="66"/>
      <c r="B34" s="56" t="s">
        <v>100</v>
      </c>
      <c r="C34" s="61" t="s">
        <v>23</v>
      </c>
      <c r="D34" s="68">
        <v>619979</v>
      </c>
      <c r="E34" s="68">
        <v>619979</v>
      </c>
      <c r="F34" s="68">
        <f>D34+E34</f>
        <v>1239958</v>
      </c>
      <c r="G34" s="68">
        <f>G21</f>
        <v>619979</v>
      </c>
      <c r="H34" s="68">
        <f>H21</f>
        <v>619979</v>
      </c>
      <c r="I34" s="68">
        <f>G34+H34</f>
        <v>1239958</v>
      </c>
      <c r="J34" s="68">
        <f>J21</f>
        <v>619979</v>
      </c>
      <c r="K34" s="68">
        <f>K21</f>
        <v>619979</v>
      </c>
      <c r="L34" s="68">
        <f>J34+K34</f>
        <v>1239958</v>
      </c>
      <c r="M34" s="81">
        <f>M21</f>
        <v>619979</v>
      </c>
      <c r="N34" s="81">
        <f>N21</f>
        <v>619979</v>
      </c>
      <c r="O34" s="68">
        <f>M34+N34</f>
        <v>1239958</v>
      </c>
      <c r="P34" s="68">
        <f>P21</f>
        <v>619979</v>
      </c>
      <c r="Q34" s="68">
        <f>Q21</f>
        <v>619979</v>
      </c>
      <c r="R34" s="68">
        <f>P34+Q34</f>
        <v>1239958</v>
      </c>
    </row>
    <row r="35" spans="1:21" s="62" customFormat="1" hidden="1" x14ac:dyDescent="0.2">
      <c r="A35" s="66"/>
      <c r="B35" s="70" t="s">
        <v>34</v>
      </c>
      <c r="C35" s="61" t="s">
        <v>23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1:21" s="62" customFormat="1" ht="31.5" x14ac:dyDescent="0.2">
      <c r="A36" s="63" t="s">
        <v>47</v>
      </c>
      <c r="B36" s="64" t="s">
        <v>7</v>
      </c>
      <c r="C36" s="61" t="s">
        <v>23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</row>
    <row r="37" spans="1:21" s="62" customFormat="1" ht="31.5" hidden="1" x14ac:dyDescent="0.2">
      <c r="A37" s="66" t="s">
        <v>19</v>
      </c>
      <c r="B37" s="67" t="s">
        <v>64</v>
      </c>
      <c r="C37" s="61" t="s">
        <v>23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21" s="62" customFormat="1" ht="31.5" hidden="1" x14ac:dyDescent="0.2">
      <c r="A38" s="66" t="s">
        <v>46</v>
      </c>
      <c r="B38" s="67" t="s">
        <v>65</v>
      </c>
      <c r="C38" s="61" t="s">
        <v>23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1:21" s="62" customFormat="1" ht="63" x14ac:dyDescent="0.2">
      <c r="A39" s="63" t="s">
        <v>48</v>
      </c>
      <c r="B39" s="64" t="s">
        <v>66</v>
      </c>
      <c r="C39" s="61" t="s">
        <v>23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21" s="62" customFormat="1" x14ac:dyDescent="0.2">
      <c r="A40" s="63" t="s">
        <v>49</v>
      </c>
      <c r="B40" s="64" t="s">
        <v>8</v>
      </c>
      <c r="C40" s="61" t="s">
        <v>9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21" hidden="1" x14ac:dyDescent="0.25">
      <c r="D41" s="83">
        <f>D22-D21</f>
        <v>0</v>
      </c>
      <c r="E41" s="83">
        <f>E22-E21</f>
        <v>0</v>
      </c>
      <c r="F41" s="83">
        <f t="shared" ref="F41:L41" si="12">F22-F21</f>
        <v>0</v>
      </c>
      <c r="G41" s="83">
        <f t="shared" si="12"/>
        <v>0</v>
      </c>
      <c r="H41" s="83">
        <f t="shared" si="12"/>
        <v>0</v>
      </c>
      <c r="I41" s="83">
        <f t="shared" si="12"/>
        <v>0</v>
      </c>
      <c r="J41" s="83">
        <f t="shared" si="12"/>
        <v>0</v>
      </c>
      <c r="K41" s="83">
        <f t="shared" si="12"/>
        <v>0</v>
      </c>
      <c r="L41" s="83">
        <f t="shared" si="12"/>
        <v>0</v>
      </c>
      <c r="M41" s="83">
        <f t="shared" ref="M41:R41" si="13">M22-M21</f>
        <v>0</v>
      </c>
      <c r="N41" s="83">
        <f t="shared" si="13"/>
        <v>0</v>
      </c>
      <c r="O41" s="84">
        <f t="shared" si="13"/>
        <v>0</v>
      </c>
      <c r="P41" s="83">
        <f t="shared" si="13"/>
        <v>0</v>
      </c>
      <c r="Q41" s="83">
        <f t="shared" si="13"/>
        <v>0</v>
      </c>
      <c r="R41" s="84">
        <f t="shared" si="13"/>
        <v>0</v>
      </c>
    </row>
    <row r="42" spans="1:21" x14ac:dyDescent="0.25">
      <c r="J42" s="85"/>
      <c r="K42" s="85"/>
      <c r="L42" s="85"/>
      <c r="M42" s="85"/>
      <c r="N42" s="85"/>
      <c r="O42" s="85"/>
      <c r="P42" s="85"/>
      <c r="Q42" s="85"/>
      <c r="R42" s="85"/>
    </row>
    <row r="43" spans="1:21" x14ac:dyDescent="0.25">
      <c r="D43" s="86"/>
      <c r="E43" s="86"/>
      <c r="F43" s="86"/>
      <c r="G43" s="87"/>
      <c r="J43" s="85"/>
      <c r="K43" s="85"/>
      <c r="L43" s="85"/>
      <c r="M43" s="85"/>
      <c r="N43" s="85"/>
      <c r="O43" s="85"/>
      <c r="P43" s="85"/>
      <c r="Q43" s="85"/>
      <c r="R43" s="85"/>
      <c r="S43" s="88"/>
      <c r="T43" s="88"/>
      <c r="U43" s="88"/>
    </row>
    <row r="44" spans="1:21" x14ac:dyDescent="0.25">
      <c r="D44" s="86"/>
      <c r="E44" s="86"/>
      <c r="F44" s="86"/>
      <c r="G44" s="87"/>
      <c r="S44" s="88"/>
      <c r="T44" s="88"/>
      <c r="U44" s="88"/>
    </row>
    <row r="45" spans="1:21" x14ac:dyDescent="0.25">
      <c r="D45" s="87"/>
      <c r="E45" s="87"/>
      <c r="F45" s="87"/>
      <c r="G45" s="87"/>
      <c r="S45" s="89"/>
      <c r="T45" s="89"/>
      <c r="U45" s="89"/>
    </row>
    <row r="46" spans="1:21" x14ac:dyDescent="0.25">
      <c r="D46" s="87"/>
      <c r="E46" s="87"/>
      <c r="F46" s="86"/>
      <c r="G46" s="87"/>
      <c r="S46" s="88"/>
      <c r="T46" s="88"/>
      <c r="U46" s="89"/>
    </row>
    <row r="47" spans="1:21" x14ac:dyDescent="0.25">
      <c r="S47" s="89"/>
      <c r="T47" s="89"/>
      <c r="U47" s="89"/>
    </row>
    <row r="48" spans="1:21" x14ac:dyDescent="0.25">
      <c r="Q48" s="83"/>
      <c r="S48" s="89"/>
      <c r="T48" s="88"/>
      <c r="U48" s="89"/>
    </row>
    <row r="49" spans="17:21" x14ac:dyDescent="0.25">
      <c r="Q49" s="83"/>
      <c r="S49" s="89"/>
      <c r="T49" s="89"/>
      <c r="U49" s="89"/>
    </row>
    <row r="50" spans="17:21" x14ac:dyDescent="0.25">
      <c r="S50" s="89"/>
      <c r="T50" s="89"/>
      <c r="U50" s="89"/>
    </row>
    <row r="51" spans="17:21" x14ac:dyDescent="0.25">
      <c r="S51" s="89"/>
      <c r="T51" s="89"/>
      <c r="U51" s="89"/>
    </row>
    <row r="52" spans="17:21" x14ac:dyDescent="0.25">
      <c r="S52" s="89"/>
      <c r="T52" s="89"/>
      <c r="U52" s="89"/>
    </row>
    <row r="53" spans="17:21" x14ac:dyDescent="0.25">
      <c r="S53" s="89"/>
      <c r="T53" s="89"/>
      <c r="U53" s="89"/>
    </row>
    <row r="54" spans="17:21" x14ac:dyDescent="0.25">
      <c r="S54" s="89"/>
      <c r="T54" s="89"/>
      <c r="U54" s="89"/>
    </row>
    <row r="55" spans="17:21" x14ac:dyDescent="0.25">
      <c r="S55" s="89"/>
      <c r="T55" s="89"/>
      <c r="U55" s="89"/>
    </row>
    <row r="56" spans="17:21" x14ac:dyDescent="0.25">
      <c r="Q56" s="90"/>
      <c r="S56" s="89"/>
      <c r="T56" s="89"/>
      <c r="U56" s="89"/>
    </row>
    <row r="57" spans="17:21" x14ac:dyDescent="0.25">
      <c r="Q57" s="90"/>
      <c r="S57" s="89"/>
      <c r="T57" s="89"/>
      <c r="U57" s="89"/>
    </row>
  </sheetData>
  <mergeCells count="11">
    <mergeCell ref="P4:R4"/>
    <mergeCell ref="C2:C5"/>
    <mergeCell ref="A1:L1"/>
    <mergeCell ref="D2:R2"/>
    <mergeCell ref="D3:R3"/>
    <mergeCell ref="B2:B5"/>
    <mergeCell ref="A2:A5"/>
    <mergeCell ref="D4:F4"/>
    <mergeCell ref="G4:I4"/>
    <mergeCell ref="J4:L4"/>
    <mergeCell ref="M4:O4"/>
  </mergeCells>
  <phoneticPr fontId="4" type="noConversion"/>
  <printOptions horizontalCentered="1"/>
  <pageMargins left="0.39370078740157483" right="0.39370078740157483" top="1.1811023622047245" bottom="0.39370078740157483" header="0" footer="0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M95"/>
  <sheetViews>
    <sheetView zoomScaleNormal="100" zoomScaleSheetLayoutView="70" workbookViewId="0">
      <selection activeCell="A8" sqref="A8:H8"/>
    </sheetView>
  </sheetViews>
  <sheetFormatPr defaultColWidth="9.140625" defaultRowHeight="12.75" x14ac:dyDescent="0.2"/>
  <cols>
    <col min="1" max="1" width="4.5703125" customWidth="1"/>
    <col min="2" max="2" width="56.5703125" customWidth="1"/>
    <col min="3" max="3" width="15.140625" customWidth="1"/>
    <col min="4" max="4" width="13.140625" customWidth="1"/>
    <col min="5" max="7" width="12" customWidth="1"/>
    <col min="8" max="8" width="12.42578125" customWidth="1"/>
  </cols>
  <sheetData>
    <row r="1" spans="1:8" ht="51" customHeight="1" x14ac:dyDescent="0.2">
      <c r="A1" s="122" t="s">
        <v>69</v>
      </c>
      <c r="B1" s="122"/>
      <c r="C1" s="122"/>
      <c r="D1" s="122"/>
      <c r="E1" s="122"/>
      <c r="F1" s="122"/>
      <c r="G1" s="122"/>
      <c r="H1" s="122"/>
    </row>
    <row r="2" spans="1:8" ht="13.5" customHeight="1" x14ac:dyDescent="0.2">
      <c r="A2" s="133"/>
      <c r="B2" s="133"/>
      <c r="C2" s="133"/>
      <c r="D2" s="133"/>
    </row>
    <row r="3" spans="1:8" ht="13.15" customHeight="1" x14ac:dyDescent="0.2">
      <c r="A3" s="123" t="s">
        <v>70</v>
      </c>
      <c r="B3" s="123"/>
      <c r="C3" s="123"/>
      <c r="D3" s="123"/>
      <c r="E3" s="123"/>
      <c r="F3" s="123"/>
      <c r="G3" s="123"/>
      <c r="H3" s="123"/>
    </row>
    <row r="4" spans="1:8" ht="13.15" customHeight="1" x14ac:dyDescent="0.2">
      <c r="A4" s="137" t="s">
        <v>52</v>
      </c>
      <c r="B4" s="134" t="s">
        <v>86</v>
      </c>
      <c r="C4" s="135"/>
      <c r="D4" s="135"/>
      <c r="E4" s="135"/>
      <c r="F4" s="135"/>
      <c r="G4" s="135"/>
      <c r="H4" s="136"/>
    </row>
    <row r="5" spans="1:8" ht="13.15" customHeight="1" x14ac:dyDescent="0.2">
      <c r="A5" s="138"/>
      <c r="B5" s="112" t="s">
        <v>53</v>
      </c>
      <c r="C5" s="112" t="s">
        <v>54</v>
      </c>
      <c r="D5" s="124" t="s">
        <v>55</v>
      </c>
      <c r="E5" s="125"/>
      <c r="F5" s="125"/>
      <c r="G5" s="125"/>
      <c r="H5" s="126"/>
    </row>
    <row r="6" spans="1:8" ht="60" customHeight="1" x14ac:dyDescent="0.2">
      <c r="A6" s="139"/>
      <c r="B6" s="118"/>
      <c r="C6" s="112"/>
      <c r="D6" s="127"/>
      <c r="E6" s="128"/>
      <c r="F6" s="128"/>
      <c r="G6" s="128"/>
      <c r="H6" s="129"/>
    </row>
    <row r="7" spans="1:8" s="20" customFormat="1" x14ac:dyDescent="0.2">
      <c r="A7" s="28">
        <v>1</v>
      </c>
      <c r="B7" s="28">
        <f>A7+1</f>
        <v>2</v>
      </c>
      <c r="C7" s="28">
        <f>B7+1</f>
        <v>3</v>
      </c>
      <c r="D7" s="130">
        <f>C7+1</f>
        <v>4</v>
      </c>
      <c r="E7" s="131"/>
      <c r="F7" s="131"/>
      <c r="G7" s="131"/>
      <c r="H7" s="132"/>
    </row>
    <row r="8" spans="1:8" x14ac:dyDescent="0.2">
      <c r="A8" s="119" t="s">
        <v>90</v>
      </c>
      <c r="B8" s="120"/>
      <c r="C8" s="120"/>
      <c r="D8" s="120"/>
      <c r="E8" s="120"/>
      <c r="F8" s="120"/>
      <c r="G8" s="120"/>
      <c r="H8" s="121"/>
    </row>
    <row r="9" spans="1:8" x14ac:dyDescent="0.2">
      <c r="A9" s="29" t="s">
        <v>39</v>
      </c>
      <c r="B9" s="30" t="s">
        <v>56</v>
      </c>
      <c r="C9" s="27"/>
      <c r="D9" s="148"/>
      <c r="E9" s="149"/>
      <c r="F9" s="149"/>
      <c r="G9" s="149"/>
      <c r="H9" s="150"/>
    </row>
    <row r="10" spans="1:8" hidden="1" x14ac:dyDescent="0.2">
      <c r="A10" s="10" t="s">
        <v>11</v>
      </c>
      <c r="B10" s="17"/>
      <c r="C10" s="7"/>
      <c r="D10" s="148"/>
      <c r="E10" s="149"/>
      <c r="F10" s="149"/>
      <c r="G10" s="149"/>
      <c r="H10" s="150"/>
    </row>
    <row r="11" spans="1:8" hidden="1" x14ac:dyDescent="0.2">
      <c r="A11" s="10" t="s">
        <v>12</v>
      </c>
      <c r="B11" s="17"/>
      <c r="C11" s="7"/>
      <c r="D11" s="148"/>
      <c r="E11" s="149"/>
      <c r="F11" s="149"/>
      <c r="G11" s="149"/>
      <c r="H11" s="150"/>
    </row>
    <row r="12" spans="1:8" hidden="1" x14ac:dyDescent="0.2">
      <c r="A12" s="9" t="s">
        <v>57</v>
      </c>
      <c r="B12" s="17"/>
      <c r="C12" s="7"/>
      <c r="D12" s="148"/>
      <c r="E12" s="149"/>
      <c r="F12" s="149"/>
      <c r="G12" s="149"/>
      <c r="H12" s="150"/>
    </row>
    <row r="13" spans="1:8" x14ac:dyDescent="0.2">
      <c r="A13" s="9" t="s">
        <v>40</v>
      </c>
      <c r="B13" s="16" t="s">
        <v>58</v>
      </c>
      <c r="C13" s="7"/>
      <c r="D13" s="148"/>
      <c r="E13" s="149"/>
      <c r="F13" s="149"/>
      <c r="G13" s="149"/>
      <c r="H13" s="150"/>
    </row>
    <row r="14" spans="1:8" hidden="1" x14ac:dyDescent="0.2">
      <c r="A14" s="10" t="s">
        <v>13</v>
      </c>
      <c r="B14" s="17"/>
      <c r="C14" s="7"/>
      <c r="D14" s="148"/>
      <c r="E14" s="149"/>
      <c r="F14" s="149"/>
      <c r="G14" s="149"/>
      <c r="H14" s="150"/>
    </row>
    <row r="15" spans="1:8" hidden="1" x14ac:dyDescent="0.2">
      <c r="A15" s="10" t="s">
        <v>14</v>
      </c>
      <c r="B15" s="17"/>
      <c r="C15" s="7"/>
      <c r="D15" s="148"/>
      <c r="E15" s="149"/>
      <c r="F15" s="149"/>
      <c r="G15" s="149"/>
      <c r="H15" s="150"/>
    </row>
    <row r="16" spans="1:8" hidden="1" x14ac:dyDescent="0.2">
      <c r="A16" s="8" t="s">
        <v>57</v>
      </c>
      <c r="B16" s="17"/>
      <c r="C16" s="7"/>
      <c r="D16" s="148"/>
      <c r="E16" s="149"/>
      <c r="F16" s="149"/>
      <c r="G16" s="149"/>
      <c r="H16" s="150"/>
    </row>
    <row r="17" spans="1:8" x14ac:dyDescent="0.2">
      <c r="A17" s="8" t="s">
        <v>59</v>
      </c>
      <c r="B17" s="18"/>
      <c r="C17" s="7"/>
      <c r="D17" s="114"/>
      <c r="E17" s="115"/>
      <c r="F17" s="115"/>
      <c r="G17" s="115"/>
      <c r="H17" s="116"/>
    </row>
    <row r="18" spans="1:8" x14ac:dyDescent="0.2">
      <c r="A18" s="119" t="s">
        <v>91</v>
      </c>
      <c r="B18" s="120"/>
      <c r="C18" s="120"/>
      <c r="D18" s="120"/>
      <c r="E18" s="120"/>
      <c r="F18" s="120"/>
      <c r="G18" s="120"/>
      <c r="H18" s="121"/>
    </row>
    <row r="19" spans="1:8" x14ac:dyDescent="0.2">
      <c r="A19" s="29" t="s">
        <v>39</v>
      </c>
      <c r="B19" s="30" t="s">
        <v>56</v>
      </c>
      <c r="C19" s="27"/>
      <c r="D19" s="114"/>
      <c r="E19" s="115"/>
      <c r="F19" s="115"/>
      <c r="G19" s="115"/>
      <c r="H19" s="116"/>
    </row>
    <row r="20" spans="1:8" hidden="1" x14ac:dyDescent="0.2">
      <c r="A20" s="10" t="s">
        <v>11</v>
      </c>
      <c r="B20" s="17"/>
      <c r="C20" s="7"/>
      <c r="D20" s="114"/>
      <c r="E20" s="115"/>
      <c r="F20" s="115"/>
      <c r="G20" s="115"/>
      <c r="H20" s="116"/>
    </row>
    <row r="21" spans="1:8" hidden="1" x14ac:dyDescent="0.2">
      <c r="A21" s="10" t="s">
        <v>12</v>
      </c>
      <c r="B21" s="17"/>
      <c r="C21" s="7"/>
      <c r="D21" s="114"/>
      <c r="E21" s="115"/>
      <c r="F21" s="115"/>
      <c r="G21" s="115"/>
      <c r="H21" s="116"/>
    </row>
    <row r="22" spans="1:8" hidden="1" x14ac:dyDescent="0.2">
      <c r="A22" s="9" t="s">
        <v>57</v>
      </c>
      <c r="B22" s="17"/>
      <c r="C22" s="7"/>
      <c r="D22" s="114"/>
      <c r="E22" s="115"/>
      <c r="F22" s="115"/>
      <c r="G22" s="115"/>
      <c r="H22" s="116"/>
    </row>
    <row r="23" spans="1:8" x14ac:dyDescent="0.2">
      <c r="A23" s="9" t="s">
        <v>40</v>
      </c>
      <c r="B23" s="16" t="s">
        <v>58</v>
      </c>
      <c r="C23" s="7"/>
      <c r="D23" s="114"/>
      <c r="E23" s="115"/>
      <c r="F23" s="115"/>
      <c r="G23" s="115"/>
      <c r="H23" s="116"/>
    </row>
    <row r="24" spans="1:8" hidden="1" x14ac:dyDescent="0.2">
      <c r="A24" s="10" t="s">
        <v>13</v>
      </c>
      <c r="B24" s="17"/>
      <c r="C24" s="7"/>
      <c r="D24" s="114"/>
      <c r="E24" s="115"/>
      <c r="F24" s="115"/>
      <c r="G24" s="115"/>
      <c r="H24" s="116"/>
    </row>
    <row r="25" spans="1:8" hidden="1" x14ac:dyDescent="0.2">
      <c r="A25" s="10" t="s">
        <v>14</v>
      </c>
      <c r="B25" s="17"/>
      <c r="C25" s="7"/>
      <c r="D25" s="114"/>
      <c r="E25" s="115"/>
      <c r="F25" s="115"/>
      <c r="G25" s="115"/>
      <c r="H25" s="116"/>
    </row>
    <row r="26" spans="1:8" hidden="1" x14ac:dyDescent="0.2">
      <c r="A26" s="8" t="s">
        <v>57</v>
      </c>
      <c r="B26" s="17"/>
      <c r="C26" s="7"/>
      <c r="D26" s="114"/>
      <c r="E26" s="115"/>
      <c r="F26" s="115"/>
      <c r="G26" s="115"/>
      <c r="H26" s="116"/>
    </row>
    <row r="27" spans="1:8" x14ac:dyDescent="0.2">
      <c r="A27" s="8" t="s">
        <v>59</v>
      </c>
      <c r="B27" s="18"/>
      <c r="C27" s="7"/>
      <c r="D27" s="114"/>
      <c r="E27" s="115"/>
      <c r="F27" s="115"/>
      <c r="G27" s="115"/>
      <c r="H27" s="116"/>
    </row>
    <row r="28" spans="1:8" x14ac:dyDescent="0.2">
      <c r="A28" s="119" t="s">
        <v>92</v>
      </c>
      <c r="B28" s="120"/>
      <c r="C28" s="120"/>
      <c r="D28" s="120"/>
      <c r="E28" s="120"/>
      <c r="F28" s="120"/>
      <c r="G28" s="120"/>
      <c r="H28" s="121"/>
    </row>
    <row r="29" spans="1:8" x14ac:dyDescent="0.2">
      <c r="A29" s="9" t="s">
        <v>39</v>
      </c>
      <c r="B29" s="16" t="s">
        <v>56</v>
      </c>
      <c r="C29" s="7"/>
      <c r="D29" s="114"/>
      <c r="E29" s="115"/>
      <c r="F29" s="115"/>
      <c r="G29" s="115"/>
      <c r="H29" s="116"/>
    </row>
    <row r="30" spans="1:8" ht="12" hidden="1" customHeight="1" x14ac:dyDescent="0.2">
      <c r="A30" s="10" t="s">
        <v>11</v>
      </c>
      <c r="B30" s="17"/>
      <c r="C30" s="7"/>
      <c r="D30" s="114"/>
      <c r="E30" s="115"/>
      <c r="F30" s="115"/>
      <c r="G30" s="115"/>
      <c r="H30" s="116"/>
    </row>
    <row r="31" spans="1:8" hidden="1" x14ac:dyDescent="0.2">
      <c r="A31" s="10" t="s">
        <v>12</v>
      </c>
      <c r="B31" s="17"/>
      <c r="C31" s="7"/>
      <c r="D31" s="114"/>
      <c r="E31" s="115"/>
      <c r="F31" s="115"/>
      <c r="G31" s="115"/>
      <c r="H31" s="116"/>
    </row>
    <row r="32" spans="1:8" hidden="1" x14ac:dyDescent="0.2">
      <c r="A32" s="9" t="s">
        <v>57</v>
      </c>
      <c r="B32" s="17"/>
      <c r="C32" s="7"/>
      <c r="D32" s="114"/>
      <c r="E32" s="115"/>
      <c r="F32" s="115"/>
      <c r="G32" s="115"/>
      <c r="H32" s="116"/>
    </row>
    <row r="33" spans="1:8" x14ac:dyDescent="0.2">
      <c r="A33" s="9" t="s">
        <v>40</v>
      </c>
      <c r="B33" s="16" t="s">
        <v>58</v>
      </c>
      <c r="C33" s="7"/>
      <c r="D33" s="114"/>
      <c r="E33" s="115"/>
      <c r="F33" s="115"/>
      <c r="G33" s="115"/>
      <c r="H33" s="116"/>
    </row>
    <row r="34" spans="1:8" hidden="1" x14ac:dyDescent="0.2">
      <c r="A34" s="10" t="s">
        <v>13</v>
      </c>
      <c r="B34" s="17"/>
      <c r="C34" s="7"/>
      <c r="D34" s="114"/>
      <c r="E34" s="115"/>
      <c r="F34" s="115"/>
      <c r="G34" s="115"/>
      <c r="H34" s="116"/>
    </row>
    <row r="35" spans="1:8" hidden="1" x14ac:dyDescent="0.2">
      <c r="A35" s="10" t="s">
        <v>14</v>
      </c>
      <c r="B35" s="17"/>
      <c r="C35" s="7"/>
      <c r="D35" s="114"/>
      <c r="E35" s="115"/>
      <c r="F35" s="115"/>
      <c r="G35" s="115"/>
      <c r="H35" s="116"/>
    </row>
    <row r="36" spans="1:8" hidden="1" x14ac:dyDescent="0.2">
      <c r="A36" s="8" t="s">
        <v>57</v>
      </c>
      <c r="B36" s="17"/>
      <c r="C36" s="7"/>
      <c r="D36" s="114"/>
      <c r="E36" s="115"/>
      <c r="F36" s="115"/>
      <c r="G36" s="115"/>
      <c r="H36" s="116"/>
    </row>
    <row r="37" spans="1:8" x14ac:dyDescent="0.2">
      <c r="A37" s="8" t="s">
        <v>59</v>
      </c>
      <c r="B37" s="18"/>
      <c r="C37" s="7"/>
      <c r="D37" s="114"/>
      <c r="E37" s="115"/>
      <c r="F37" s="115"/>
      <c r="G37" s="115"/>
      <c r="H37" s="116"/>
    </row>
    <row r="38" spans="1:8" x14ac:dyDescent="0.2">
      <c r="A38" s="119" t="s">
        <v>93</v>
      </c>
      <c r="B38" s="120"/>
      <c r="C38" s="120"/>
      <c r="D38" s="120"/>
      <c r="E38" s="120"/>
      <c r="F38" s="120"/>
      <c r="G38" s="120"/>
      <c r="H38" s="121"/>
    </row>
    <row r="39" spans="1:8" x14ac:dyDescent="0.2">
      <c r="A39" s="9" t="s">
        <v>39</v>
      </c>
      <c r="B39" s="16" t="s">
        <v>56</v>
      </c>
      <c r="C39" s="7"/>
      <c r="D39" s="114"/>
      <c r="E39" s="115"/>
      <c r="F39" s="115"/>
      <c r="G39" s="115"/>
      <c r="H39" s="116"/>
    </row>
    <row r="40" spans="1:8" hidden="1" x14ac:dyDescent="0.2">
      <c r="A40" s="10" t="s">
        <v>11</v>
      </c>
      <c r="B40" s="17"/>
      <c r="C40" s="7"/>
      <c r="D40" s="114"/>
      <c r="E40" s="115"/>
      <c r="F40" s="115"/>
      <c r="G40" s="115"/>
      <c r="H40" s="116"/>
    </row>
    <row r="41" spans="1:8" hidden="1" x14ac:dyDescent="0.2">
      <c r="A41" s="10" t="s">
        <v>12</v>
      </c>
      <c r="B41" s="17"/>
      <c r="C41" s="7"/>
      <c r="D41" s="114"/>
      <c r="E41" s="115"/>
      <c r="F41" s="115"/>
      <c r="G41" s="115"/>
      <c r="H41" s="116"/>
    </row>
    <row r="42" spans="1:8" hidden="1" x14ac:dyDescent="0.2">
      <c r="A42" s="9" t="s">
        <v>57</v>
      </c>
      <c r="B42" s="17"/>
      <c r="C42" s="7"/>
      <c r="D42" s="114"/>
      <c r="E42" s="115"/>
      <c r="F42" s="115"/>
      <c r="G42" s="115"/>
      <c r="H42" s="116"/>
    </row>
    <row r="43" spans="1:8" x14ac:dyDescent="0.2">
      <c r="A43" s="9" t="s">
        <v>40</v>
      </c>
      <c r="B43" s="16" t="s">
        <v>58</v>
      </c>
      <c r="C43" s="7"/>
      <c r="D43" s="114"/>
      <c r="E43" s="115"/>
      <c r="F43" s="115"/>
      <c r="G43" s="115"/>
      <c r="H43" s="116"/>
    </row>
    <row r="44" spans="1:8" hidden="1" x14ac:dyDescent="0.2">
      <c r="A44" s="10" t="s">
        <v>13</v>
      </c>
      <c r="B44" s="17"/>
      <c r="C44" s="7"/>
      <c r="D44" s="114"/>
      <c r="E44" s="115"/>
      <c r="F44" s="115"/>
      <c r="G44" s="115"/>
      <c r="H44" s="116"/>
    </row>
    <row r="45" spans="1:8" hidden="1" x14ac:dyDescent="0.2">
      <c r="A45" s="10" t="s">
        <v>14</v>
      </c>
      <c r="B45" s="17"/>
      <c r="C45" s="7"/>
      <c r="D45" s="114"/>
      <c r="E45" s="115"/>
      <c r="F45" s="115"/>
      <c r="G45" s="115"/>
      <c r="H45" s="116"/>
    </row>
    <row r="46" spans="1:8" hidden="1" x14ac:dyDescent="0.2">
      <c r="A46" s="8" t="s">
        <v>57</v>
      </c>
      <c r="B46" s="17"/>
      <c r="C46" s="7"/>
      <c r="D46" s="114"/>
      <c r="E46" s="115"/>
      <c r="F46" s="115"/>
      <c r="G46" s="115"/>
      <c r="H46" s="116"/>
    </row>
    <row r="47" spans="1:8" x14ac:dyDescent="0.2">
      <c r="A47" s="8" t="s">
        <v>59</v>
      </c>
      <c r="B47" s="18"/>
      <c r="C47" s="7"/>
      <c r="D47" s="114"/>
      <c r="E47" s="115"/>
      <c r="F47" s="115"/>
      <c r="G47" s="115"/>
      <c r="H47" s="116"/>
    </row>
    <row r="48" spans="1:8" x14ac:dyDescent="0.2">
      <c r="A48" s="119" t="s">
        <v>94</v>
      </c>
      <c r="B48" s="120"/>
      <c r="C48" s="120"/>
      <c r="D48" s="120"/>
      <c r="E48" s="120"/>
      <c r="F48" s="120"/>
      <c r="G48" s="120"/>
      <c r="H48" s="121"/>
    </row>
    <row r="49" spans="1:8" x14ac:dyDescent="0.2">
      <c r="A49" s="9" t="s">
        <v>39</v>
      </c>
      <c r="B49" s="16" t="s">
        <v>56</v>
      </c>
      <c r="C49" s="7"/>
      <c r="D49" s="114"/>
      <c r="E49" s="115"/>
      <c r="F49" s="115"/>
      <c r="G49" s="115"/>
      <c r="H49" s="116"/>
    </row>
    <row r="50" spans="1:8" hidden="1" x14ac:dyDescent="0.2">
      <c r="A50" s="10" t="s">
        <v>11</v>
      </c>
      <c r="B50" s="17"/>
      <c r="C50" s="7"/>
      <c r="D50" s="114"/>
      <c r="E50" s="115"/>
      <c r="F50" s="115"/>
      <c r="G50" s="115"/>
      <c r="H50" s="116"/>
    </row>
    <row r="51" spans="1:8" hidden="1" x14ac:dyDescent="0.2">
      <c r="A51" s="10" t="s">
        <v>12</v>
      </c>
      <c r="B51" s="17"/>
      <c r="C51" s="7"/>
      <c r="D51" s="114"/>
      <c r="E51" s="115"/>
      <c r="F51" s="115"/>
      <c r="G51" s="115"/>
      <c r="H51" s="116"/>
    </row>
    <row r="52" spans="1:8" hidden="1" x14ac:dyDescent="0.2">
      <c r="A52" s="9" t="s">
        <v>57</v>
      </c>
      <c r="B52" s="17"/>
      <c r="C52" s="7"/>
      <c r="D52" s="114"/>
      <c r="E52" s="115"/>
      <c r="F52" s="115"/>
      <c r="G52" s="115"/>
      <c r="H52" s="116"/>
    </row>
    <row r="53" spans="1:8" x14ac:dyDescent="0.2">
      <c r="A53" s="9" t="s">
        <v>40</v>
      </c>
      <c r="B53" s="16" t="s">
        <v>58</v>
      </c>
      <c r="C53" s="7"/>
      <c r="D53" s="114"/>
      <c r="E53" s="115"/>
      <c r="F53" s="115"/>
      <c r="G53" s="115"/>
      <c r="H53" s="116"/>
    </row>
    <row r="54" spans="1:8" hidden="1" x14ac:dyDescent="0.2">
      <c r="A54" s="10" t="s">
        <v>13</v>
      </c>
      <c r="B54" s="17"/>
      <c r="C54" s="7"/>
      <c r="D54" s="114"/>
      <c r="E54" s="115"/>
      <c r="F54" s="115"/>
      <c r="G54" s="115"/>
      <c r="H54" s="116"/>
    </row>
    <row r="55" spans="1:8" hidden="1" x14ac:dyDescent="0.2">
      <c r="A55" s="10" t="s">
        <v>14</v>
      </c>
      <c r="B55" s="17"/>
      <c r="C55" s="7"/>
      <c r="D55" s="114"/>
      <c r="E55" s="115"/>
      <c r="F55" s="115"/>
      <c r="G55" s="115"/>
      <c r="H55" s="116"/>
    </row>
    <row r="56" spans="1:8" hidden="1" x14ac:dyDescent="0.2">
      <c r="A56" s="8" t="s">
        <v>57</v>
      </c>
      <c r="B56" s="17"/>
      <c r="C56" s="7"/>
      <c r="D56" s="114"/>
      <c r="E56" s="115"/>
      <c r="F56" s="115"/>
      <c r="G56" s="115"/>
      <c r="H56" s="116"/>
    </row>
    <row r="57" spans="1:8" x14ac:dyDescent="0.2">
      <c r="A57" s="8" t="s">
        <v>59</v>
      </c>
      <c r="B57" s="18"/>
      <c r="C57" s="7"/>
      <c r="D57" s="114"/>
      <c r="E57" s="115"/>
      <c r="F57" s="115"/>
      <c r="G57" s="115"/>
      <c r="H57" s="116"/>
    </row>
    <row r="59" spans="1:8" ht="21" customHeight="1" x14ac:dyDescent="0.2">
      <c r="A59" s="117" t="s">
        <v>71</v>
      </c>
      <c r="B59" s="117"/>
      <c r="C59" s="117"/>
      <c r="D59" s="117"/>
      <c r="E59" s="117"/>
      <c r="F59" s="117"/>
      <c r="G59" s="117"/>
      <c r="H59" s="117"/>
    </row>
    <row r="60" spans="1:8" ht="13.15" customHeight="1" x14ac:dyDescent="0.2">
      <c r="A60" s="112" t="s">
        <v>52</v>
      </c>
      <c r="B60" s="112" t="s">
        <v>53</v>
      </c>
      <c r="C60" s="112" t="s">
        <v>54</v>
      </c>
      <c r="D60" s="112" t="s">
        <v>55</v>
      </c>
      <c r="E60" s="112"/>
      <c r="F60" s="112"/>
      <c r="G60" s="112"/>
      <c r="H60" s="112"/>
    </row>
    <row r="61" spans="1:8" ht="64.5" customHeight="1" x14ac:dyDescent="0.2">
      <c r="A61" s="118"/>
      <c r="B61" s="118"/>
      <c r="C61" s="112"/>
      <c r="D61" s="112"/>
      <c r="E61" s="112"/>
      <c r="F61" s="112"/>
      <c r="G61" s="112"/>
      <c r="H61" s="112"/>
    </row>
    <row r="62" spans="1:8" s="20" customFormat="1" x14ac:dyDescent="0.2">
      <c r="A62" s="11">
        <v>1</v>
      </c>
      <c r="B62" s="11">
        <f>A62+1</f>
        <v>2</v>
      </c>
      <c r="C62" s="11">
        <f>B62+1</f>
        <v>3</v>
      </c>
      <c r="D62" s="113">
        <f>C62+1</f>
        <v>4</v>
      </c>
      <c r="E62" s="113"/>
      <c r="F62" s="113"/>
      <c r="G62" s="113"/>
      <c r="H62" s="113"/>
    </row>
    <row r="63" spans="1:8" x14ac:dyDescent="0.2">
      <c r="A63" s="9" t="s">
        <v>39</v>
      </c>
      <c r="B63" s="19"/>
      <c r="C63" s="11"/>
      <c r="D63" s="114"/>
      <c r="E63" s="115"/>
      <c r="F63" s="115"/>
      <c r="G63" s="115"/>
      <c r="H63" s="116"/>
    </row>
    <row r="64" spans="1:8" x14ac:dyDescent="0.2">
      <c r="A64" s="8" t="s">
        <v>59</v>
      </c>
      <c r="B64" s="11"/>
      <c r="C64" s="12"/>
      <c r="D64" s="114"/>
      <c r="E64" s="115"/>
      <c r="F64" s="115"/>
      <c r="G64" s="115"/>
      <c r="H64" s="116"/>
    </row>
    <row r="65" spans="1:13" ht="15" customHeight="1" x14ac:dyDescent="0.2">
      <c r="A65" s="13"/>
      <c r="B65" s="14"/>
      <c r="C65" s="15"/>
      <c r="D65" s="15"/>
    </row>
    <row r="66" spans="1:13" ht="15" customHeight="1" x14ac:dyDescent="0.25">
      <c r="A66" s="140" t="s">
        <v>72</v>
      </c>
      <c r="B66" s="140"/>
      <c r="C66" s="140"/>
      <c r="D66" s="140"/>
      <c r="E66" s="140"/>
      <c r="F66" s="140"/>
      <c r="G66" s="140"/>
      <c r="H66" s="140"/>
    </row>
    <row r="67" spans="1:13" s="54" customFormat="1" ht="15" customHeight="1" x14ac:dyDescent="0.2">
      <c r="A67" s="141" t="s">
        <v>73</v>
      </c>
      <c r="B67" s="143" t="s">
        <v>60</v>
      </c>
      <c r="C67" s="143" t="s">
        <v>1</v>
      </c>
      <c r="D67" s="145" t="s">
        <v>74</v>
      </c>
      <c r="E67" s="146"/>
      <c r="F67" s="146"/>
      <c r="G67" s="146"/>
      <c r="H67" s="147"/>
    </row>
    <row r="68" spans="1:13" s="54" customFormat="1" ht="15" customHeight="1" x14ac:dyDescent="0.2">
      <c r="A68" s="142"/>
      <c r="B68" s="144"/>
      <c r="C68" s="144"/>
      <c r="D68" s="3" t="s">
        <v>90</v>
      </c>
      <c r="E68" s="3" t="s">
        <v>91</v>
      </c>
      <c r="F68" s="3" t="s">
        <v>92</v>
      </c>
      <c r="G68" s="3" t="s">
        <v>93</v>
      </c>
      <c r="H68" s="3" t="s">
        <v>94</v>
      </c>
    </row>
    <row r="69" spans="1:13" ht="15" customHeight="1" x14ac:dyDescent="0.25">
      <c r="A69" s="3">
        <v>1</v>
      </c>
      <c r="B69" s="3">
        <v>2</v>
      </c>
      <c r="C69" s="3">
        <v>3</v>
      </c>
      <c r="D69" s="3">
        <v>4</v>
      </c>
      <c r="E69" s="3">
        <v>5</v>
      </c>
      <c r="F69" s="3">
        <v>6</v>
      </c>
      <c r="G69" s="23">
        <v>7</v>
      </c>
      <c r="H69" s="23">
        <v>8</v>
      </c>
    </row>
    <row r="70" spans="1:13" ht="15.75" x14ac:dyDescent="0.2">
      <c r="A70" s="24" t="s">
        <v>39</v>
      </c>
      <c r="B70" s="25" t="s">
        <v>89</v>
      </c>
      <c r="C70" s="21" t="s">
        <v>87</v>
      </c>
      <c r="D70" s="26">
        <f>[1]Калькуляция!$AD$124</f>
        <v>44520.917278925699</v>
      </c>
      <c r="E70" s="26">
        <f>[1]Калькуляция!$AE$124</f>
        <v>43542.550973580859</v>
      </c>
      <c r="F70" s="26">
        <f>[1]Калькуляция!$AF$124</f>
        <v>42573.609887510953</v>
      </c>
      <c r="G70" s="26">
        <f>[1]Калькуляция!$AG$124</f>
        <v>43635.335594014054</v>
      </c>
      <c r="H70" s="26">
        <f>[1]Калькуляция!$AH$124</f>
        <v>44728.640253611949</v>
      </c>
    </row>
    <row r="71" spans="1:13" ht="15" customHeight="1" x14ac:dyDescent="0.2"/>
    <row r="72" spans="1:13" ht="15" customHeight="1" x14ac:dyDescent="0.2"/>
    <row r="73" spans="1:13" ht="15" customHeight="1" x14ac:dyDescent="0.2">
      <c r="L73" s="49"/>
    </row>
    <row r="74" spans="1:13" ht="15" customHeight="1" x14ac:dyDescent="0.2">
      <c r="M74" s="50"/>
    </row>
    <row r="75" spans="1:13" ht="15" customHeight="1" x14ac:dyDescent="0.2"/>
    <row r="76" spans="1:13" ht="15" customHeight="1" x14ac:dyDescent="0.2"/>
    <row r="77" spans="1:13" ht="15" customHeight="1" x14ac:dyDescent="0.2">
      <c r="J77" s="49"/>
    </row>
    <row r="78" spans="1:13" ht="15" customHeight="1" x14ac:dyDescent="0.2"/>
    <row r="79" spans="1:13" ht="15" customHeight="1" x14ac:dyDescent="0.2"/>
    <row r="80" spans="1:1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</sheetData>
  <mergeCells count="72">
    <mergeCell ref="D14:H14"/>
    <mergeCell ref="D15:H15"/>
    <mergeCell ref="D16:H16"/>
    <mergeCell ref="D17:H17"/>
    <mergeCell ref="D9:H9"/>
    <mergeCell ref="D10:H10"/>
    <mergeCell ref="D11:H11"/>
    <mergeCell ref="D12:H12"/>
    <mergeCell ref="D13:H13"/>
    <mergeCell ref="A66:H66"/>
    <mergeCell ref="A67:A68"/>
    <mergeCell ref="B67:B68"/>
    <mergeCell ref="C67:C68"/>
    <mergeCell ref="D67:H67"/>
    <mergeCell ref="A1:H1"/>
    <mergeCell ref="A3:H3"/>
    <mergeCell ref="D5:H6"/>
    <mergeCell ref="D7:H7"/>
    <mergeCell ref="A8:H8"/>
    <mergeCell ref="A2:D2"/>
    <mergeCell ref="B5:B6"/>
    <mergeCell ref="C5:C6"/>
    <mergeCell ref="B4:H4"/>
    <mergeCell ref="A4:A6"/>
    <mergeCell ref="A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A28:H28"/>
    <mergeCell ref="D29:H29"/>
    <mergeCell ref="D30:H30"/>
    <mergeCell ref="D31:H31"/>
    <mergeCell ref="D32:H32"/>
    <mergeCell ref="D33:H33"/>
    <mergeCell ref="D34:H34"/>
    <mergeCell ref="D35:H35"/>
    <mergeCell ref="D36:H36"/>
    <mergeCell ref="D37:H37"/>
    <mergeCell ref="A38:H38"/>
    <mergeCell ref="D39:H39"/>
    <mergeCell ref="D40:H40"/>
    <mergeCell ref="D41:H41"/>
    <mergeCell ref="D42:H42"/>
    <mergeCell ref="D53:H53"/>
    <mergeCell ref="D43:H43"/>
    <mergeCell ref="D44:H44"/>
    <mergeCell ref="D45:H45"/>
    <mergeCell ref="D46:H46"/>
    <mergeCell ref="A48:H48"/>
    <mergeCell ref="D47:H47"/>
    <mergeCell ref="D49:H49"/>
    <mergeCell ref="D50:H50"/>
    <mergeCell ref="D51:H51"/>
    <mergeCell ref="D52:H52"/>
    <mergeCell ref="D60:H61"/>
    <mergeCell ref="D62:H62"/>
    <mergeCell ref="D63:H63"/>
    <mergeCell ref="D64:H64"/>
    <mergeCell ref="D54:H54"/>
    <mergeCell ref="D55:H55"/>
    <mergeCell ref="D56:H56"/>
    <mergeCell ref="D57:H57"/>
    <mergeCell ref="A59:H59"/>
    <mergeCell ref="A60:A61"/>
    <mergeCell ref="B60:B61"/>
    <mergeCell ref="C60:C61"/>
  </mergeCells>
  <phoneticPr fontId="4" type="noConversion"/>
  <printOptions horizontalCentered="1"/>
  <pageMargins left="1.1811023622047245" right="0.39370078740157483" top="0.39370078740157483" bottom="0.39370078740157483" header="0" footer="0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zoomScale="85" zoomScaleNormal="100" zoomScaleSheetLayoutView="85" workbookViewId="0">
      <selection activeCell="E8" sqref="E8"/>
    </sheetView>
  </sheetViews>
  <sheetFormatPr defaultColWidth="9.140625" defaultRowHeight="15.75" x14ac:dyDescent="0.25"/>
  <cols>
    <col min="1" max="1" width="6.5703125" style="57" customWidth="1"/>
    <col min="2" max="2" width="75.85546875" style="57" customWidth="1"/>
    <col min="3" max="3" width="12" style="57" customWidth="1"/>
    <col min="4" max="8" width="12.140625" style="57" customWidth="1"/>
    <col min="9" max="16384" width="9.140625" style="57"/>
  </cols>
  <sheetData>
    <row r="1" spans="1:9" s="31" customFormat="1" ht="29.45" customHeight="1" x14ac:dyDescent="0.25">
      <c r="A1" s="155" t="s">
        <v>85</v>
      </c>
      <c r="B1" s="155"/>
      <c r="C1" s="155"/>
      <c r="D1" s="155"/>
      <c r="E1" s="155"/>
      <c r="F1" s="155"/>
      <c r="G1" s="155"/>
      <c r="H1" s="155"/>
    </row>
    <row r="2" spans="1:9" ht="16.5" customHeight="1" x14ac:dyDescent="0.25">
      <c r="A2" s="156" t="s">
        <v>73</v>
      </c>
      <c r="B2" s="156" t="s">
        <v>60</v>
      </c>
      <c r="C2" s="156" t="s">
        <v>1</v>
      </c>
      <c r="D2" s="158" t="s">
        <v>75</v>
      </c>
      <c r="E2" s="159"/>
      <c r="F2" s="159"/>
      <c r="G2" s="159"/>
      <c r="H2" s="160"/>
    </row>
    <row r="3" spans="1:9" x14ac:dyDescent="0.25">
      <c r="A3" s="157"/>
      <c r="B3" s="157"/>
      <c r="C3" s="157"/>
      <c r="D3" s="161" t="s">
        <v>86</v>
      </c>
      <c r="E3" s="161"/>
      <c r="F3" s="161"/>
      <c r="G3" s="161"/>
      <c r="H3" s="161"/>
    </row>
    <row r="4" spans="1:9" ht="20.25" customHeight="1" x14ac:dyDescent="0.25">
      <c r="A4" s="157"/>
      <c r="B4" s="157"/>
      <c r="C4" s="157"/>
      <c r="D4" s="3" t="s">
        <v>90</v>
      </c>
      <c r="E4" s="3" t="s">
        <v>91</v>
      </c>
      <c r="F4" s="3" t="s">
        <v>92</v>
      </c>
      <c r="G4" s="3" t="s">
        <v>93</v>
      </c>
      <c r="H4" s="3" t="s">
        <v>94</v>
      </c>
    </row>
    <row r="5" spans="1:9" x14ac:dyDescent="0.25">
      <c r="A5" s="32">
        <v>1</v>
      </c>
      <c r="B5" s="22">
        <v>2</v>
      </c>
      <c r="C5" s="22">
        <v>3</v>
      </c>
      <c r="D5" s="32">
        <f>C5+1</f>
        <v>4</v>
      </c>
      <c r="E5" s="32">
        <f>D5+1</f>
        <v>5</v>
      </c>
      <c r="F5" s="32">
        <f>E5+1</f>
        <v>6</v>
      </c>
      <c r="G5" s="32">
        <f>F5+1</f>
        <v>7</v>
      </c>
      <c r="H5" s="32">
        <f>G5+1</f>
        <v>8</v>
      </c>
    </row>
    <row r="6" spans="1:9" ht="17.25" customHeight="1" x14ac:dyDescent="0.25">
      <c r="A6" s="40" t="s">
        <v>76</v>
      </c>
      <c r="B6" s="151" t="s">
        <v>79</v>
      </c>
      <c r="C6" s="152"/>
      <c r="D6" s="152"/>
      <c r="E6" s="152"/>
      <c r="F6" s="152"/>
      <c r="G6" s="152"/>
      <c r="H6" s="153"/>
    </row>
    <row r="7" spans="1:9" ht="33.75" customHeight="1" x14ac:dyDescent="0.25">
      <c r="A7" s="41" t="s">
        <v>77</v>
      </c>
      <c r="B7" s="42" t="s">
        <v>80</v>
      </c>
      <c r="C7" s="43" t="s">
        <v>81</v>
      </c>
      <c r="D7" s="33">
        <f>IF(ISERR(D8/D9),"0,00",D8/D9)</f>
        <v>0</v>
      </c>
      <c r="E7" s="34">
        <f>IF(ISERR(E8/E9),"0,00",E8/E9)</f>
        <v>0</v>
      </c>
      <c r="F7" s="34">
        <f>IF(ISERR(F8/F9),"0,00",F8/F9)</f>
        <v>0</v>
      </c>
      <c r="G7" s="34">
        <f>IF(ISERR(G8/G9),"0,00",G8/G9)</f>
        <v>0</v>
      </c>
      <c r="H7" s="35">
        <f>IF(ISERR(H8/H9),"0,00",H8/H9)</f>
        <v>0</v>
      </c>
    </row>
    <row r="8" spans="1:9" ht="165.75" customHeight="1" x14ac:dyDescent="0.25">
      <c r="A8" s="36" t="s">
        <v>11</v>
      </c>
      <c r="B8" s="44" t="s">
        <v>82</v>
      </c>
      <c r="C8" s="45" t="s">
        <v>78</v>
      </c>
      <c r="D8" s="37">
        <v>0</v>
      </c>
      <c r="E8" s="38">
        <v>0</v>
      </c>
      <c r="F8" s="38">
        <v>0</v>
      </c>
      <c r="G8" s="38">
        <v>0</v>
      </c>
      <c r="H8" s="39">
        <v>0</v>
      </c>
    </row>
    <row r="9" spans="1:9" x14ac:dyDescent="0.25">
      <c r="A9" s="46" t="s">
        <v>12</v>
      </c>
      <c r="B9" s="47" t="s">
        <v>83</v>
      </c>
      <c r="C9" s="48" t="s">
        <v>84</v>
      </c>
      <c r="D9" s="51">
        <v>3.48</v>
      </c>
      <c r="E9" s="53">
        <v>3.48</v>
      </c>
      <c r="F9" s="53">
        <v>3.48</v>
      </c>
      <c r="G9" s="53">
        <v>3.48</v>
      </c>
      <c r="H9" s="52">
        <v>3.48</v>
      </c>
      <c r="I9" s="58"/>
    </row>
    <row r="10" spans="1:9" ht="16.5" customHeight="1" x14ac:dyDescent="0.25">
      <c r="A10" s="154"/>
      <c r="B10" s="154"/>
      <c r="C10" s="154"/>
      <c r="D10" s="154"/>
      <c r="E10" s="154"/>
      <c r="F10" s="154"/>
      <c r="G10" s="154"/>
      <c r="H10" s="154"/>
    </row>
  </sheetData>
  <mergeCells count="8">
    <mergeCell ref="B6:H6"/>
    <mergeCell ref="A10:H10"/>
    <mergeCell ref="A1:H1"/>
    <mergeCell ref="A2:A4"/>
    <mergeCell ref="B2:B4"/>
    <mergeCell ref="C2:C4"/>
    <mergeCell ref="D2:H2"/>
    <mergeCell ref="D3:H3"/>
  </mergeCells>
  <printOptions horizontalCentered="1"/>
  <pageMargins left="1.1811023622047245" right="0.39370078740157483" top="0.39370078740157483" bottom="0.39370078740157483" header="0" footer="0"/>
  <pageSetup paperSize="9" scale="5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</vt:lpstr>
      <vt:lpstr>Раздел 2</vt:lpstr>
      <vt:lpstr>Раздел 3,4</vt:lpstr>
      <vt:lpstr>Раздел 5</vt:lpstr>
      <vt:lpstr>'Раздел 2'!Заголовки_для_печати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Бровко Дарья Андреевна</cp:lastModifiedBy>
  <cp:lastPrinted>2020-11-10T07:19:58Z</cp:lastPrinted>
  <dcterms:created xsi:type="dcterms:W3CDTF">2014-03-20T10:08:40Z</dcterms:created>
  <dcterms:modified xsi:type="dcterms:W3CDTF">2024-02-13T22:49:21Z</dcterms:modified>
</cp:coreProperties>
</file>