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35" yWindow="105" windowWidth="15285" windowHeight="11760"/>
  </bookViews>
  <sheets>
    <sheet name="раздел 1" sheetId="34" r:id="rId1"/>
    <sheet name="раздел 2" sheetId="35" r:id="rId2"/>
    <sheet name="раздел 3,4" sheetId="44" r:id="rId3"/>
    <sheet name="раздел 5" sheetId="43" r:id="rId4"/>
  </sheets>
  <externalReferences>
    <externalReference r:id="rId5"/>
    <externalReference r:id="rId6"/>
  </externalReferences>
  <definedNames>
    <definedName name="_xlnm.Print_Titles" localSheetId="1">'раздел 2'!$A:$C</definedName>
    <definedName name="_xlnm.Print_Area" localSheetId="1">'раздел 2'!$A$1:$AG$31</definedName>
    <definedName name="_xlnm.Print_Area" localSheetId="2">'раздел 3,4'!$A$1:$I$38</definedName>
  </definedNames>
  <calcPr calcId="145621"/>
</workbook>
</file>

<file path=xl/calcChain.xml><?xml version="1.0" encoding="utf-8"?>
<calcChain xmlns="http://schemas.openxmlformats.org/spreadsheetml/2006/main">
  <c r="I38" i="44" l="1"/>
  <c r="H38" i="44"/>
  <c r="G38" i="44"/>
  <c r="F38" i="44"/>
  <c r="E38" i="44"/>
  <c r="I37" i="44"/>
  <c r="H37" i="44"/>
  <c r="G37" i="44"/>
  <c r="F37" i="44"/>
  <c r="E37" i="44"/>
  <c r="E36" i="44"/>
  <c r="F36" i="44" s="1"/>
  <c r="G36" i="44" s="1"/>
  <c r="H36" i="44" s="1"/>
  <c r="I36" i="44" s="1"/>
  <c r="H18" i="44"/>
  <c r="E20" i="43"/>
  <c r="F20" i="43" s="1"/>
  <c r="G20" i="43" s="1"/>
  <c r="H20" i="43" s="1"/>
  <c r="E19" i="43"/>
  <c r="J16" i="43"/>
  <c r="K16" i="43" s="1"/>
  <c r="E16" i="43"/>
  <c r="F16" i="43" s="1"/>
  <c r="J14" i="43"/>
  <c r="I14" i="43"/>
  <c r="E14" i="43"/>
  <c r="D14" i="43"/>
  <c r="J12" i="43"/>
  <c r="K12" i="43" s="1"/>
  <c r="E12" i="43"/>
  <c r="E10" i="43" s="1"/>
  <c r="J10" i="43"/>
  <c r="I10" i="43"/>
  <c r="D10" i="43"/>
  <c r="I9" i="43"/>
  <c r="I8" i="43" s="1"/>
  <c r="I7" i="43" s="1"/>
  <c r="D9" i="43"/>
  <c r="E9" i="43" s="1"/>
  <c r="F5" i="43"/>
  <c r="G5" i="43" s="1"/>
  <c r="H5" i="43" s="1"/>
  <c r="I5" i="43" s="1"/>
  <c r="J5" i="43" s="1"/>
  <c r="K5" i="43" s="1"/>
  <c r="L5" i="43" s="1"/>
  <c r="M5" i="43" s="1"/>
  <c r="D5" i="43"/>
  <c r="E8" i="43" l="1"/>
  <c r="E7" i="43" s="1"/>
  <c r="F9" i="43"/>
  <c r="L12" i="43"/>
  <c r="K10" i="43"/>
  <c r="F14" i="43"/>
  <c r="G16" i="43"/>
  <c r="L16" i="43"/>
  <c r="K14" i="43"/>
  <c r="E18" i="43"/>
  <c r="F19" i="43"/>
  <c r="D18" i="43"/>
  <c r="D8" i="43"/>
  <c r="D7" i="43" s="1"/>
  <c r="F12" i="43"/>
  <c r="J9" i="43"/>
  <c r="J8" i="43" l="1"/>
  <c r="J7" i="43" s="1"/>
  <c r="K9" i="43"/>
  <c r="G19" i="43"/>
  <c r="F18" i="43"/>
  <c r="F10" i="43"/>
  <c r="G12" i="43"/>
  <c r="L14" i="43"/>
  <c r="M16" i="43"/>
  <c r="M14" i="43" s="1"/>
  <c r="H16" i="43"/>
  <c r="H14" i="43" s="1"/>
  <c r="G14" i="43"/>
  <c r="M12" i="43"/>
  <c r="M10" i="43" s="1"/>
  <c r="L10" i="43"/>
  <c r="G9" i="43"/>
  <c r="F8" i="43"/>
  <c r="F7" i="43" s="1"/>
  <c r="H9" i="43" l="1"/>
  <c r="H8" i="43" s="1"/>
  <c r="H7" i="43" s="1"/>
  <c r="G8" i="43"/>
  <c r="G7" i="43" s="1"/>
  <c r="H12" i="43"/>
  <c r="H10" i="43" s="1"/>
  <c r="G10" i="43"/>
  <c r="G18" i="43"/>
  <c r="H19" i="43"/>
  <c r="H18" i="43" s="1"/>
  <c r="L9" i="43"/>
  <c r="K8" i="43"/>
  <c r="K7" i="43" s="1"/>
  <c r="M9" i="43" l="1"/>
  <c r="M8" i="43" s="1"/>
  <c r="M7" i="43" s="1"/>
  <c r="L8" i="43"/>
  <c r="L7" i="43" s="1"/>
  <c r="B7" i="35" l="1"/>
  <c r="C7" i="35" s="1"/>
  <c r="D7" i="35" s="1"/>
  <c r="E7" i="35" s="1"/>
  <c r="F7" i="35" s="1"/>
  <c r="G7" i="35" s="1"/>
  <c r="H7" i="35" s="1"/>
  <c r="I7" i="35" s="1"/>
  <c r="J7" i="35" s="1"/>
  <c r="K7" i="35" s="1"/>
  <c r="L7" i="35" s="1"/>
  <c r="M7" i="35" s="1"/>
  <c r="N7" i="35" s="1"/>
  <c r="O7" i="35" s="1"/>
  <c r="P7" i="35" s="1"/>
  <c r="Q7" i="35" s="1"/>
  <c r="R7" i="35" s="1"/>
  <c r="S7" i="35" s="1"/>
  <c r="T7" i="35" s="1"/>
  <c r="U7" i="35" s="1"/>
  <c r="V7" i="35" s="1"/>
  <c r="W7" i="35" s="1"/>
  <c r="X7" i="35" s="1"/>
  <c r="Y7" i="35" s="1"/>
  <c r="Z7" i="35" s="1"/>
  <c r="AA7" i="35" s="1"/>
  <c r="AB7" i="35" s="1"/>
  <c r="AC7" i="35" s="1"/>
  <c r="AD7" i="35" s="1"/>
  <c r="AE7" i="35" s="1"/>
  <c r="AF7" i="35" s="1"/>
  <c r="AG7" i="35" s="1"/>
</calcChain>
</file>

<file path=xl/sharedStrings.xml><?xml version="1.0" encoding="utf-8"?>
<sst xmlns="http://schemas.openxmlformats.org/spreadsheetml/2006/main" count="273" uniqueCount="130">
  <si>
    <t>Срок реализации мероприятия, лет</t>
  </si>
  <si>
    <t>Наименование показателя</t>
  </si>
  <si>
    <t>тыс. руб.</t>
  </si>
  <si>
    <t>%</t>
  </si>
  <si>
    <t>Участок Анюйск</t>
  </si>
  <si>
    <t>1.</t>
  </si>
  <si>
    <t>1.1.</t>
  </si>
  <si>
    <t>1.2.</t>
  </si>
  <si>
    <t>1.3.</t>
  </si>
  <si>
    <t>2.</t>
  </si>
  <si>
    <t>Участок Билибино</t>
  </si>
  <si>
    <t>Наименование мероприятий</t>
  </si>
  <si>
    <t>Финансовые потребности на реализацию мероприятия, тыс.руб.</t>
  </si>
  <si>
    <t>Итого:</t>
  </si>
  <si>
    <t>Единица измерения</t>
  </si>
  <si>
    <t>Величина показателя</t>
  </si>
  <si>
    <t>1.1</t>
  </si>
  <si>
    <t>1.2</t>
  </si>
  <si>
    <t>2.1</t>
  </si>
  <si>
    <t>ед./км</t>
  </si>
  <si>
    <t>Показатели качества очистки сточных вод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</si>
  <si>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</si>
  <si>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</si>
  <si>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Показатели надежности и бесперебойности водоотведения</t>
  </si>
  <si>
    <t>Показатели эффективности использования ресурсов</t>
  </si>
  <si>
    <t>кВт.ч/ куб.м</t>
  </si>
  <si>
    <t>* План мероприятий, направленных на улучшение качества очистки сточных вод, организацией не представлен</t>
  </si>
  <si>
    <t>ед.</t>
  </si>
  <si>
    <t>I</t>
  </si>
  <si>
    <t>2.2</t>
  </si>
  <si>
    <t>1</t>
  </si>
  <si>
    <t>2</t>
  </si>
  <si>
    <t>II</t>
  </si>
  <si>
    <t>III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</si>
  <si>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</si>
  <si>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</si>
  <si>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>тыс.куб.м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</si>
  <si>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</si>
  <si>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</t>
  </si>
  <si>
    <t>количество аварий и засоров на канализационных сетях</t>
  </si>
  <si>
    <t>протяженность канализационных сетей</t>
  </si>
  <si>
    <t>км.</t>
  </si>
  <si>
    <t>общее количество электрической энергии, потребляемой в технологическом процессе транспортировки сточных вод</t>
  </si>
  <si>
    <t>общий объем транспортируемых сточных вод</t>
  </si>
  <si>
    <t>тыс.кВт.ч</t>
  </si>
  <si>
    <t>Раздел 1.  Паспорт производственной программы</t>
  </si>
  <si>
    <t>№    п/п</t>
  </si>
  <si>
    <t xml:space="preserve">Наименование показателей   </t>
  </si>
  <si>
    <t>Единицы измерения</t>
  </si>
  <si>
    <t>Показатели производственной деятельности</t>
  </si>
  <si>
    <t>куб.м</t>
  </si>
  <si>
    <t>3.</t>
  </si>
  <si>
    <t>3.1</t>
  </si>
  <si>
    <t>3.2</t>
  </si>
  <si>
    <t>4.</t>
  </si>
  <si>
    <t>5.</t>
  </si>
  <si>
    <t>год</t>
  </si>
  <si>
    <t>1 полугодие</t>
  </si>
  <si>
    <t>2 полугодие</t>
  </si>
  <si>
    <t>участок Билибино</t>
  </si>
  <si>
    <t>участок Анюйск</t>
  </si>
  <si>
    <t>Прием сточных вод</t>
  </si>
  <si>
    <t>в пределах норматива по объему</t>
  </si>
  <si>
    <t>сверх норматива по объему</t>
  </si>
  <si>
    <t>1.1.1</t>
  </si>
  <si>
    <t>1.1.2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</si>
  <si>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</si>
  <si>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</si>
  <si>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</si>
  <si>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</si>
  <si>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</si>
  <si>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1.3.1</t>
  </si>
  <si>
    <t>1.3.2</t>
  </si>
  <si>
    <t>Объем транспортируемых сточных вод</t>
  </si>
  <si>
    <t>Объем сточных вод, поступивших на очистные сооружения</t>
  </si>
  <si>
    <t>Объем обезвоженного осадка сточных вод</t>
  </si>
  <si>
    <t>от собственных производств</t>
  </si>
  <si>
    <t>неучтенный приток сточных вод</t>
  </si>
  <si>
    <t>1.3.3</t>
  </si>
  <si>
    <t>1.3.3.1</t>
  </si>
  <si>
    <t>1.3.3.2</t>
  </si>
  <si>
    <t>1.3.3.3</t>
  </si>
  <si>
    <t xml:space="preserve">  населения</t>
  </si>
  <si>
    <t xml:space="preserve">  бюджетных организаций</t>
  </si>
  <si>
    <t xml:space="preserve">  прочих потребителей</t>
  </si>
  <si>
    <t>Сброшенные воды без очистки</t>
  </si>
  <si>
    <t>Объем сточных вод, принятых у потребителей - всего, в том числе:</t>
  </si>
  <si>
    <t>По категориям потребителей - всего, в том числе:</t>
  </si>
  <si>
    <t>от потребителей, всего, в том числе:</t>
  </si>
  <si>
    <t>на собственные очистные сооружения</t>
  </si>
  <si>
    <t>другим организациям</t>
  </si>
  <si>
    <t>объем сточных вод, прошедших очистку</t>
  </si>
  <si>
    <t>сбросы сточных вод в пределах нормативов и лимитов</t>
  </si>
  <si>
    <t xml:space="preserve">        городского</t>
  </si>
  <si>
    <t xml:space="preserve">        сельского</t>
  </si>
  <si>
    <t xml:space="preserve">Раздел 2. Баланс водоотведения </t>
  </si>
  <si>
    <t>ПРОИЗВОДСТВЕННАЯ ПРОГРАММА</t>
  </si>
  <si>
    <t>ПЛАН</t>
  </si>
  <si>
    <r>
      <t xml:space="preserve">Раздел 3. Перечень плановых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</t>
    </r>
  </si>
  <si>
    <r>
      <t>3.1. План мероприятий по ремонту объектов централизованных систе</t>
    </r>
    <r>
      <rPr>
        <b/>
        <sz val="12"/>
        <rFont val="Times New Roman"/>
        <family val="1"/>
        <charset val="204"/>
      </rPr>
      <t>м водоотведения</t>
    </r>
  </si>
  <si>
    <t>3.2. План мероприятий, направленных на улучшение качества очистки сточных вод*</t>
  </si>
  <si>
    <t>3.3. План мероприятий по энергосбережению и повышению энергетической эффективности*</t>
  </si>
  <si>
    <t>Раздел 4. Объем финансовых потребностей, необходимых для реализации производственной программы</t>
  </si>
  <si>
    <t>Раздел 5. Плановые показатели надежности, качества, энергетической эффективности объектов централизованных систем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</si>
  <si>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</si>
  <si>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показатель надежности и бесперебойности централизованной системы водоотведения</t>
  </si>
  <si>
    <t>2024 год</t>
  </si>
  <si>
    <t>2025 год</t>
  </si>
  <si>
    <t>2026 год</t>
  </si>
  <si>
    <t>2027 год</t>
  </si>
  <si>
    <t>2028 год</t>
  </si>
  <si>
    <t>1.4.</t>
  </si>
  <si>
    <t>1.5.</t>
  </si>
  <si>
    <t>Замена участка канализационного трубопровода протяжённостью 137 п.м. г. Билибино</t>
  </si>
  <si>
    <t xml:space="preserve">Замена участка канализационного трубопровода </t>
  </si>
  <si>
    <t>Замена участка трубопровода канализации протяженность. 64 м.п. с.п. Анюйск</t>
  </si>
  <si>
    <t>2.1.</t>
  </si>
  <si>
    <t>2.2.</t>
  </si>
  <si>
    <t>2.3.</t>
  </si>
  <si>
    <t>2.4.</t>
  </si>
  <si>
    <t>2.5.</t>
  </si>
  <si>
    <t>№ 
п/п</t>
  </si>
  <si>
    <t>Значение показателя</t>
  </si>
  <si>
    <t>-</t>
  </si>
  <si>
    <t>в сфере водоотведения МП ЖКХ Билибинского муниципального района на 2024-2028 годы</t>
  </si>
  <si>
    <t>Срок реализации мероприятия, 
лет</t>
  </si>
  <si>
    <t>Наименование уполномоченного органа, его местонахождение</t>
  </si>
  <si>
    <t>Комитет государственного регулирования цен и тарифов Чукотского автономного округа, 689000, ЧАО, г. Анадырь, 
ул. Отке, д. 4</t>
  </si>
  <si>
    <t>МП ЖКХ Билибинского муниципального района, 689450, ЧАО, г. Билибино, ул. Геологов, д. 1а</t>
  </si>
  <si>
    <t>Наименование регулируемой организации, ее местонахождение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</si>
</sst>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0.000"/>
    <numFmt numFmtId="167" formatCode="#,##0.0000"/>
    <numFmt numFmtId="168" formatCode="#,##0.00000"/>
    <numFmt numFmtId="169" formatCode="#,##0.000"/>
  </numFmts>
  <fonts count="22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2"/>
      <color theme="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20" fillId="0" borderId="0"/>
  </cellStyleXfs>
  <cellXfs count="233">
    <xf numFmtId="0" fontId="0" fillId="0" borderId="0" xfId="0"/>
    <xf numFmtId="0" fontId="7" fillId="0" borderId="0" xfId="0" applyFont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0" fontId="1" fillId="0" borderId="1" xfId="1" applyFont="1" applyBorder="1" applyAlignment="1"/>
    <xf numFmtId="0" fontId="1" fillId="0" borderId="1" xfId="1" applyFont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left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/>
    </xf>
    <xf numFmtId="0" fontId="6" fillId="0" borderId="0" xfId="3" applyFont="1"/>
    <xf numFmtId="0" fontId="10" fillId="0" borderId="0" xfId="3" applyFont="1"/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8" fillId="0" borderId="0" xfId="3" applyFont="1"/>
    <xf numFmtId="0" fontId="12" fillId="0" borderId="0" xfId="0" applyFont="1"/>
    <xf numFmtId="0" fontId="12" fillId="0" borderId="18" xfId="0" applyFont="1" applyBorder="1" applyAlignment="1">
      <alignment horizontal="center" vertical="center" wrapText="1" shrinkToFi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left" vertical="top" wrapText="1"/>
    </xf>
    <xf numFmtId="164" fontId="12" fillId="0" borderId="8" xfId="0" applyNumberFormat="1" applyFont="1" applyBorder="1" applyAlignment="1">
      <alignment horizontal="center" vertical="top" wrapText="1"/>
    </xf>
    <xf numFmtId="49" fontId="12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left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left" vertical="top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14" fillId="0" borderId="0" xfId="0" applyFont="1"/>
    <xf numFmtId="0" fontId="12" fillId="0" borderId="1" xfId="0" applyFont="1" applyBorder="1" applyAlignment="1">
      <alignment horizontal="center" vertical="center" wrapText="1" shrinkToFit="1"/>
    </xf>
    <xf numFmtId="0" fontId="1" fillId="0" borderId="1" xfId="1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8" fillId="0" borderId="0" xfId="0" applyFont="1"/>
    <xf numFmtId="0" fontId="1" fillId="0" borderId="1" xfId="1" applyFont="1" applyFill="1" applyBorder="1" applyAlignment="1">
      <alignment horizontal="center" vertical="center" wrapText="1"/>
    </xf>
    <xf numFmtId="167" fontId="19" fillId="0" borderId="0" xfId="0" applyNumberFormat="1" applyFont="1"/>
    <xf numFmtId="168" fontId="19" fillId="0" borderId="0" xfId="0" applyNumberFormat="1" applyFont="1"/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wrapText="1"/>
    </xf>
    <xf numFmtId="165" fontId="12" fillId="3" borderId="20" xfId="0" applyNumberFormat="1" applyFont="1" applyFill="1" applyBorder="1" applyAlignment="1">
      <alignment horizontal="center" vertical="top" wrapText="1"/>
    </xf>
    <xf numFmtId="165" fontId="12" fillId="3" borderId="6" xfId="0" applyNumberFormat="1" applyFont="1" applyFill="1" applyBorder="1" applyAlignment="1">
      <alignment horizontal="center" vertical="top" wrapText="1"/>
    </xf>
    <xf numFmtId="165" fontId="12" fillId="3" borderId="17" xfId="0" applyNumberFormat="1" applyFont="1" applyFill="1" applyBorder="1" applyAlignment="1">
      <alignment horizontal="center" vertical="top" wrapText="1"/>
    </xf>
    <xf numFmtId="169" fontId="3" fillId="3" borderId="21" xfId="0" applyNumberFormat="1" applyFont="1" applyFill="1" applyBorder="1" applyAlignment="1">
      <alignment horizontal="center" vertical="center" wrapText="1"/>
    </xf>
    <xf numFmtId="169" fontId="3" fillId="3" borderId="10" xfId="0" applyNumberFormat="1" applyFont="1" applyFill="1" applyBorder="1" applyAlignment="1">
      <alignment horizontal="center" vertical="center" wrapText="1"/>
    </xf>
    <xf numFmtId="169" fontId="3" fillId="3" borderId="19" xfId="0" applyNumberFormat="1" applyFont="1" applyFill="1" applyBorder="1" applyAlignment="1">
      <alignment horizontal="center" vertical="center" wrapText="1"/>
    </xf>
    <xf numFmtId="169" fontId="12" fillId="3" borderId="13" xfId="0" applyNumberFormat="1" applyFont="1" applyFill="1" applyBorder="1" applyAlignment="1">
      <alignment horizontal="center" vertical="center" wrapText="1"/>
    </xf>
    <xf numFmtId="169" fontId="12" fillId="3" borderId="9" xfId="0" applyNumberFormat="1" applyFont="1" applyFill="1" applyBorder="1" applyAlignment="1">
      <alignment horizontal="center" vertical="center" wrapText="1"/>
    </xf>
    <xf numFmtId="169" fontId="12" fillId="3" borderId="17" xfId="0" applyNumberFormat="1" applyFont="1" applyFill="1" applyBorder="1" applyAlignment="1">
      <alignment horizontal="center" vertical="center" wrapText="1"/>
    </xf>
    <xf numFmtId="169" fontId="12" fillId="3" borderId="21" xfId="0" applyNumberFormat="1" applyFont="1" applyFill="1" applyBorder="1" applyAlignment="1">
      <alignment horizontal="center" vertical="center" wrapText="1"/>
    </xf>
    <xf numFmtId="169" fontId="12" fillId="3" borderId="10" xfId="0" applyNumberFormat="1" applyFont="1" applyFill="1" applyBorder="1" applyAlignment="1">
      <alignment horizontal="center" vertical="center" wrapText="1"/>
    </xf>
    <xf numFmtId="169" fontId="12" fillId="3" borderId="19" xfId="0" applyNumberFormat="1" applyFont="1" applyFill="1" applyBorder="1" applyAlignment="1">
      <alignment horizontal="center" vertical="center" wrapText="1"/>
    </xf>
    <xf numFmtId="169" fontId="3" fillId="3" borderId="22" xfId="0" applyNumberFormat="1" applyFont="1" applyFill="1" applyBorder="1" applyAlignment="1">
      <alignment horizontal="center" vertical="center" wrapText="1"/>
    </xf>
    <xf numFmtId="169" fontId="3" fillId="3" borderId="9" xfId="0" applyNumberFormat="1" applyFont="1" applyFill="1" applyBorder="1" applyAlignment="1">
      <alignment horizontal="center" vertical="center" wrapText="1"/>
    </xf>
    <xf numFmtId="169" fontId="3" fillId="3" borderId="17" xfId="0" applyNumberFormat="1" applyFont="1" applyFill="1" applyBorder="1" applyAlignment="1">
      <alignment horizontal="center" vertical="center" wrapText="1"/>
    </xf>
    <xf numFmtId="169" fontId="12" fillId="3" borderId="22" xfId="0" applyNumberFormat="1" applyFont="1" applyFill="1" applyBorder="1" applyAlignment="1">
      <alignment horizontal="center" vertical="center" wrapText="1"/>
    </xf>
    <xf numFmtId="169" fontId="12" fillId="3" borderId="0" xfId="0" applyNumberFormat="1" applyFont="1" applyFill="1"/>
    <xf numFmtId="169" fontId="12" fillId="3" borderId="23" xfId="0" applyNumberFormat="1" applyFont="1" applyFill="1" applyBorder="1" applyAlignment="1">
      <alignment horizontal="center" vertical="center" wrapText="1"/>
    </xf>
    <xf numFmtId="169" fontId="12" fillId="3" borderId="15" xfId="0" applyNumberFormat="1" applyFont="1" applyFill="1" applyBorder="1" applyAlignment="1">
      <alignment horizontal="center" vertical="center" wrapText="1"/>
    </xf>
    <xf numFmtId="169" fontId="12" fillId="3" borderId="16" xfId="0" applyNumberFormat="1" applyFont="1" applyFill="1" applyBorder="1" applyAlignment="1">
      <alignment horizontal="center" vertical="center" wrapText="1"/>
    </xf>
    <xf numFmtId="2" fontId="1" fillId="0" borderId="3" xfId="1" applyNumberFormat="1" applyFont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2" fontId="1" fillId="3" borderId="3" xfId="1" applyNumberFormat="1" applyFont="1" applyFill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3" borderId="4" xfId="1" applyNumberFormat="1" applyFont="1" applyFill="1" applyBorder="1" applyAlignment="1">
      <alignment horizontal="center" vertical="center" wrapText="1"/>
    </xf>
    <xf numFmtId="0" fontId="7" fillId="0" borderId="0" xfId="5" applyFont="1"/>
    <xf numFmtId="0" fontId="4" fillId="0" borderId="0" xfId="5" applyFont="1"/>
    <xf numFmtId="0" fontId="17" fillId="0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6" fillId="0" borderId="4" xfId="5" applyFont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 wrapText="1"/>
    </xf>
    <xf numFmtId="0" fontId="17" fillId="0" borderId="4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49" fontId="6" fillId="0" borderId="2" xfId="5" applyNumberFormat="1" applyFont="1" applyBorder="1" applyAlignment="1">
      <alignment horizontal="center" vertical="center" wrapText="1"/>
    </xf>
    <xf numFmtId="0" fontId="1" fillId="0" borderId="3" xfId="5" applyFont="1" applyBorder="1" applyAlignment="1">
      <alignment horizontal="justify" vertical="top" wrapText="1"/>
    </xf>
    <xf numFmtId="0" fontId="1" fillId="0" borderId="7" xfId="5" applyFont="1" applyBorder="1" applyAlignment="1">
      <alignment horizontal="center" vertical="center" wrapText="1"/>
    </xf>
    <xf numFmtId="164" fontId="1" fillId="0" borderId="20" xfId="5" applyNumberFormat="1" applyFont="1" applyBorder="1" applyAlignment="1">
      <alignment horizontal="center" vertical="center" wrapText="1"/>
    </xf>
    <xf numFmtId="164" fontId="1" fillId="0" borderId="6" xfId="5" applyNumberFormat="1" applyFont="1" applyBorder="1" applyAlignment="1">
      <alignment horizontal="center" vertical="center" wrapText="1"/>
    </xf>
    <xf numFmtId="164" fontId="1" fillId="0" borderId="14" xfId="5" applyNumberFormat="1" applyFont="1" applyBorder="1" applyAlignment="1">
      <alignment horizontal="center" vertical="center" wrapText="1"/>
    </xf>
    <xf numFmtId="49" fontId="6" fillId="0" borderId="5" xfId="5" applyNumberFormat="1" applyFont="1" applyBorder="1" applyAlignment="1">
      <alignment horizontal="center" vertical="center" wrapText="1"/>
    </xf>
    <xf numFmtId="0" fontId="1" fillId="0" borderId="13" xfId="5" applyFont="1" applyBorder="1" applyAlignment="1">
      <alignment horizontal="justify" vertical="top" wrapText="1"/>
    </xf>
    <xf numFmtId="0" fontId="1" fillId="0" borderId="13" xfId="5" applyFont="1" applyBorder="1" applyAlignment="1">
      <alignment horizontal="center" vertical="center" wrapText="1"/>
    </xf>
    <xf numFmtId="166" fontId="1" fillId="0" borderId="22" xfId="5" applyNumberFormat="1" applyFont="1" applyBorder="1" applyAlignment="1">
      <alignment horizontal="center" vertical="center" wrapText="1"/>
    </xf>
    <xf numFmtId="166" fontId="1" fillId="0" borderId="9" xfId="5" applyNumberFormat="1" applyFont="1" applyBorder="1" applyAlignment="1">
      <alignment horizontal="center" vertical="center" wrapText="1"/>
    </xf>
    <xf numFmtId="166" fontId="1" fillId="0" borderId="9" xfId="5" applyNumberFormat="1" applyFont="1" applyBorder="1" applyAlignment="1">
      <alignment horizontal="center" vertical="center"/>
    </xf>
    <xf numFmtId="166" fontId="1" fillId="0" borderId="26" xfId="5" applyNumberFormat="1" applyFont="1" applyBorder="1" applyAlignment="1">
      <alignment horizontal="center" vertical="center" wrapText="1"/>
    </xf>
    <xf numFmtId="166" fontId="1" fillId="0" borderId="26" xfId="5" applyNumberFormat="1" applyFont="1" applyBorder="1" applyAlignment="1">
      <alignment horizontal="center" vertical="center"/>
    </xf>
    <xf numFmtId="0" fontId="1" fillId="0" borderId="5" xfId="5" applyFont="1" applyBorder="1" applyAlignment="1">
      <alignment horizontal="justify" vertical="top" wrapText="1"/>
    </xf>
    <xf numFmtId="0" fontId="1" fillId="0" borderId="24" xfId="5" applyFont="1" applyBorder="1" applyAlignment="1">
      <alignment horizontal="center" vertical="center" wrapText="1"/>
    </xf>
    <xf numFmtId="164" fontId="1" fillId="0" borderId="22" xfId="5" applyNumberFormat="1" applyFont="1" applyBorder="1" applyAlignment="1">
      <alignment horizontal="center" vertical="center" wrapText="1"/>
    </xf>
    <xf numFmtId="164" fontId="1" fillId="0" borderId="9" xfId="5" applyNumberFormat="1" applyFont="1" applyBorder="1" applyAlignment="1">
      <alignment horizontal="center" vertical="center" wrapText="1"/>
    </xf>
    <xf numFmtId="164" fontId="1" fillId="0" borderId="26" xfId="5" applyNumberFormat="1" applyFont="1" applyBorder="1" applyAlignment="1">
      <alignment horizontal="center" vertical="center" wrapText="1"/>
    </xf>
    <xf numFmtId="49" fontId="6" fillId="0" borderId="11" xfId="5" applyNumberFormat="1" applyFont="1" applyBorder="1" applyAlignment="1">
      <alignment horizontal="center" vertical="center" wrapText="1"/>
    </xf>
    <xf numFmtId="0" fontId="1" fillId="3" borderId="24" xfId="5" applyFont="1" applyFill="1" applyBorder="1" applyAlignment="1">
      <alignment horizontal="justify" vertical="top" wrapText="1"/>
    </xf>
    <xf numFmtId="0" fontId="1" fillId="0" borderId="5" xfId="5" applyFont="1" applyBorder="1" applyAlignment="1">
      <alignment horizontal="center" vertical="center" wrapText="1"/>
    </xf>
    <xf numFmtId="0" fontId="1" fillId="3" borderId="22" xfId="5" applyFont="1" applyFill="1" applyBorder="1" applyAlignment="1">
      <alignment horizontal="center" vertical="center" wrapText="1"/>
    </xf>
    <xf numFmtId="0" fontId="1" fillId="3" borderId="9" xfId="5" applyFont="1" applyFill="1" applyBorder="1" applyAlignment="1">
      <alignment horizontal="center" vertical="center" wrapText="1"/>
    </xf>
    <xf numFmtId="0" fontId="1" fillId="3" borderId="9" xfId="5" applyFont="1" applyFill="1" applyBorder="1" applyAlignment="1">
      <alignment horizontal="center" vertical="center"/>
    </xf>
    <xf numFmtId="0" fontId="1" fillId="3" borderId="26" xfId="5" applyFont="1" applyFill="1" applyBorder="1" applyAlignment="1">
      <alignment horizontal="center" vertical="center"/>
    </xf>
    <xf numFmtId="49" fontId="6" fillId="0" borderId="12" xfId="5" applyNumberFormat="1" applyFont="1" applyBorder="1" applyAlignment="1">
      <alignment horizontal="center" vertical="center" wrapText="1"/>
    </xf>
    <xf numFmtId="0" fontId="1" fillId="3" borderId="25" xfId="5" applyFont="1" applyFill="1" applyBorder="1" applyAlignment="1">
      <alignment horizontal="justify" vertical="top" wrapText="1"/>
    </xf>
    <xf numFmtId="0" fontId="1" fillId="0" borderId="25" xfId="5" applyFont="1" applyBorder="1" applyAlignment="1">
      <alignment horizontal="center" vertical="center" wrapText="1"/>
    </xf>
    <xf numFmtId="1" fontId="1" fillId="3" borderId="23" xfId="5" applyNumberFormat="1" applyFont="1" applyFill="1" applyBorder="1" applyAlignment="1">
      <alignment horizontal="center" vertical="center" wrapText="1"/>
    </xf>
    <xf numFmtId="1" fontId="1" fillId="3" borderId="15" xfId="5" applyNumberFormat="1" applyFont="1" applyFill="1" applyBorder="1" applyAlignment="1">
      <alignment horizontal="center" vertical="center" wrapText="1"/>
    </xf>
    <xf numFmtId="1" fontId="1" fillId="3" borderId="15" xfId="5" applyNumberFormat="1" applyFont="1" applyFill="1" applyBorder="1" applyAlignment="1">
      <alignment horizontal="center" vertical="center"/>
    </xf>
    <xf numFmtId="1" fontId="1" fillId="3" borderId="16" xfId="5" applyNumberFormat="1" applyFont="1" applyFill="1" applyBorder="1" applyAlignment="1">
      <alignment horizontal="center" vertical="center"/>
    </xf>
    <xf numFmtId="0" fontId="8" fillId="0" borderId="2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1" fillId="0" borderId="3" xfId="5" applyFont="1" applyBorder="1" applyAlignment="1">
      <alignment horizontal="left" vertical="top" wrapText="1"/>
    </xf>
    <xf numFmtId="0" fontId="1" fillId="0" borderId="3" xfId="5" applyFont="1" applyBorder="1" applyAlignment="1">
      <alignment horizontal="center" vertical="center" wrapText="1"/>
    </xf>
    <xf numFmtId="0" fontId="1" fillId="0" borderId="5" xfId="5" applyFont="1" applyBorder="1" applyAlignment="1">
      <alignment horizontal="left" vertical="top" wrapText="1"/>
    </xf>
    <xf numFmtId="0" fontId="1" fillId="0" borderId="8" xfId="5" applyFont="1" applyBorder="1" applyAlignment="1">
      <alignment horizontal="center" vertical="top" wrapText="1"/>
    </xf>
    <xf numFmtId="0" fontId="1" fillId="0" borderId="22" xfId="5" applyFont="1" applyBorder="1" applyAlignment="1">
      <alignment horizontal="center" vertical="top" wrapText="1"/>
    </xf>
    <xf numFmtId="0" fontId="1" fillId="0" borderId="9" xfId="5" applyFont="1" applyBorder="1" applyAlignment="1">
      <alignment horizontal="center" vertical="top" wrapText="1"/>
    </xf>
    <xf numFmtId="0" fontId="1" fillId="0" borderId="26" xfId="5" applyFont="1" applyBorder="1" applyAlignment="1">
      <alignment horizontal="center" vertical="top" wrapText="1"/>
    </xf>
    <xf numFmtId="0" fontId="1" fillId="0" borderId="12" xfId="5" applyFont="1" applyBorder="1" applyAlignment="1">
      <alignment horizontal="left" vertical="top" wrapText="1"/>
    </xf>
    <xf numFmtId="0" fontId="1" fillId="0" borderId="12" xfId="5" applyFont="1" applyBorder="1" applyAlignment="1">
      <alignment horizontal="center" vertical="center" wrapText="1"/>
    </xf>
    <xf numFmtId="166" fontId="1" fillId="0" borderId="23" xfId="5" applyNumberFormat="1" applyFont="1" applyBorder="1" applyAlignment="1">
      <alignment horizontal="center" vertical="center" wrapText="1"/>
    </xf>
    <xf numFmtId="166" fontId="1" fillId="0" borderId="15" xfId="5" applyNumberFormat="1" applyFont="1" applyBorder="1" applyAlignment="1">
      <alignment horizontal="center" vertical="center" wrapText="1"/>
    </xf>
    <xf numFmtId="166" fontId="6" fillId="0" borderId="15" xfId="5" applyNumberFormat="1" applyFont="1" applyFill="1" applyBorder="1" applyAlignment="1">
      <alignment horizontal="center" vertical="center" wrapText="1"/>
    </xf>
    <xf numFmtId="166" fontId="1" fillId="0" borderId="15" xfId="5" applyNumberFormat="1" applyFont="1" applyBorder="1" applyAlignment="1">
      <alignment horizontal="center" vertical="center"/>
    </xf>
    <xf numFmtId="166" fontId="1" fillId="0" borderId="16" xfId="5" applyNumberFormat="1" applyFont="1" applyBorder="1" applyAlignment="1">
      <alignment horizontal="center" vertical="center"/>
    </xf>
    <xf numFmtId="0" fontId="8" fillId="0" borderId="4" xfId="5" applyFont="1" applyBorder="1" applyAlignment="1">
      <alignment horizontal="center" vertical="center" wrapText="1"/>
    </xf>
    <xf numFmtId="0" fontId="1" fillId="0" borderId="8" xfId="5" applyFont="1" applyBorder="1" applyAlignment="1">
      <alignment horizontal="justify" vertical="top" wrapText="1"/>
    </xf>
    <xf numFmtId="0" fontId="1" fillId="0" borderId="8" xfId="5" applyFont="1" applyBorder="1" applyAlignment="1">
      <alignment horizontal="center" vertical="center" wrapText="1"/>
    </xf>
    <xf numFmtId="166" fontId="1" fillId="0" borderId="20" xfId="5" applyNumberFormat="1" applyFont="1" applyBorder="1" applyAlignment="1">
      <alignment horizontal="center" vertical="center" wrapText="1"/>
    </xf>
    <xf numFmtId="166" fontId="1" fillId="0" borderId="6" xfId="5" applyNumberFormat="1" applyFont="1" applyBorder="1" applyAlignment="1">
      <alignment horizontal="center" vertical="center" wrapText="1"/>
    </xf>
    <xf numFmtId="2" fontId="1" fillId="0" borderId="6" xfId="5" applyNumberFormat="1" applyFont="1" applyBorder="1" applyAlignment="1">
      <alignment horizontal="center" vertical="center"/>
    </xf>
    <xf numFmtId="2" fontId="1" fillId="0" borderId="14" xfId="5" applyNumberFormat="1" applyFont="1" applyBorder="1" applyAlignment="1">
      <alignment horizontal="center" vertical="center"/>
    </xf>
    <xf numFmtId="0" fontId="4" fillId="0" borderId="0" xfId="5" applyFont="1" applyFill="1"/>
    <xf numFmtId="2" fontId="1" fillId="0" borderId="22" xfId="5" applyNumberFormat="1" applyFont="1" applyBorder="1" applyAlignment="1">
      <alignment horizontal="center" vertical="center" wrapText="1"/>
    </xf>
    <xf numFmtId="2" fontId="1" fillId="0" borderId="9" xfId="5" applyNumberFormat="1" applyFont="1" applyBorder="1" applyAlignment="1">
      <alignment horizontal="center" vertical="center" wrapText="1"/>
    </xf>
    <xf numFmtId="2" fontId="1" fillId="3" borderId="9" xfId="5" applyNumberFormat="1" applyFont="1" applyFill="1" applyBorder="1" applyAlignment="1">
      <alignment horizontal="center" vertical="center" wrapText="1"/>
    </xf>
    <xf numFmtId="2" fontId="1" fillId="0" borderId="9" xfId="5" applyNumberFormat="1" applyFont="1" applyBorder="1" applyAlignment="1">
      <alignment horizontal="center" vertical="center"/>
    </xf>
    <xf numFmtId="2" fontId="1" fillId="0" borderId="26" xfId="5" applyNumberFormat="1" applyFont="1" applyBorder="1" applyAlignment="1">
      <alignment horizontal="center" vertical="center"/>
    </xf>
    <xf numFmtId="49" fontId="6" fillId="0" borderId="4" xfId="5" applyNumberFormat="1" applyFont="1" applyBorder="1" applyAlignment="1">
      <alignment horizontal="center" vertical="center" wrapText="1"/>
    </xf>
    <xf numFmtId="0" fontId="1" fillId="0" borderId="4" xfId="5" applyFont="1" applyBorder="1" applyAlignment="1">
      <alignment horizontal="justify" vertical="top" wrapText="1"/>
    </xf>
    <xf numFmtId="166" fontId="1" fillId="3" borderId="15" xfId="5" applyNumberFormat="1" applyFont="1" applyFill="1" applyBorder="1" applyAlignment="1">
      <alignment horizontal="center" vertical="center" wrapText="1"/>
    </xf>
    <xf numFmtId="2" fontId="1" fillId="0" borderId="15" xfId="5" applyNumberFormat="1" applyFont="1" applyBorder="1" applyAlignment="1">
      <alignment horizontal="center" vertical="center"/>
    </xf>
    <xf numFmtId="2" fontId="1" fillId="0" borderId="16" xfId="5" applyNumberFormat="1" applyFont="1" applyBorder="1" applyAlignment="1">
      <alignment horizontal="center" vertical="center"/>
    </xf>
    <xf numFmtId="164" fontId="4" fillId="0" borderId="0" xfId="5" applyNumberFormat="1" applyFont="1" applyFill="1"/>
    <xf numFmtId="0" fontId="4" fillId="0" borderId="0" xfId="5" applyFont="1" applyAlignment="1">
      <alignment horizontal="right"/>
    </xf>
    <xf numFmtId="0" fontId="21" fillId="0" borderId="0" xfId="0" applyFont="1"/>
    <xf numFmtId="2" fontId="21" fillId="0" borderId="0" xfId="0" applyNumberFormat="1" applyFont="1"/>
    <xf numFmtId="166" fontId="21" fillId="0" borderId="0" xfId="0" applyNumberFormat="1" applyFont="1"/>
    <xf numFmtId="2" fontId="18" fillId="0" borderId="0" xfId="0" applyNumberFormat="1" applyFont="1"/>
    <xf numFmtId="164" fontId="18" fillId="0" borderId="0" xfId="0" applyNumberFormat="1" applyFont="1"/>
    <xf numFmtId="164" fontId="21" fillId="0" borderId="0" xfId="0" applyNumberFormat="1" applyFont="1"/>
    <xf numFmtId="0" fontId="1" fillId="3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justify" vertical="center" wrapText="1"/>
    </xf>
    <xf numFmtId="0" fontId="6" fillId="0" borderId="1" xfId="3" applyFont="1" applyBorder="1" applyAlignment="1">
      <alignment horizontal="justify" vertical="center" wrapText="1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29" xfId="1" applyFont="1" applyBorder="1" applyAlignment="1">
      <alignment horizontal="left" vertical="center" wrapText="1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30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18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 shrinkToFit="1"/>
    </xf>
    <xf numFmtId="0" fontId="12" fillId="4" borderId="28" xfId="0" applyFont="1" applyFill="1" applyBorder="1" applyAlignment="1">
      <alignment horizontal="center" vertical="center" wrapText="1" shrinkToFit="1"/>
    </xf>
    <xf numFmtId="0" fontId="12" fillId="0" borderId="31" xfId="0" applyFont="1" applyBorder="1" applyAlignment="1">
      <alignment horizontal="center" vertical="center" wrapText="1" shrinkToFit="1"/>
    </xf>
    <xf numFmtId="0" fontId="2" fillId="0" borderId="29" xfId="0" applyFont="1" applyBorder="1" applyAlignment="1">
      <alignment horizontal="left" vertical="center"/>
    </xf>
    <xf numFmtId="0" fontId="12" fillId="4" borderId="18" xfId="0" applyFont="1" applyFill="1" applyBorder="1" applyAlignment="1">
      <alignment horizontal="center" vertical="center" wrapText="1" shrinkToFit="1"/>
    </xf>
    <xf numFmtId="0" fontId="3" fillId="3" borderId="18" xfId="1" applyFont="1" applyFill="1" applyBorder="1" applyAlignment="1">
      <alignment horizontal="center" vertical="center" wrapText="1"/>
    </xf>
    <xf numFmtId="0" fontId="3" fillId="3" borderId="27" xfId="1" applyFont="1" applyFill="1" applyBorder="1" applyAlignment="1">
      <alignment horizontal="center" vertical="center" wrapText="1"/>
    </xf>
    <xf numFmtId="0" fontId="3" fillId="3" borderId="28" xfId="1" applyFont="1" applyFill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left" wrapText="1"/>
    </xf>
    <xf numFmtId="0" fontId="8" fillId="0" borderId="29" xfId="0" applyFont="1" applyFill="1" applyBorder="1" applyAlignment="1">
      <alignment horizontal="left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8" fillId="0" borderId="29" xfId="0" applyNumberFormat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left"/>
    </xf>
    <xf numFmtId="0" fontId="1" fillId="0" borderId="27" xfId="1" applyFont="1" applyBorder="1" applyAlignment="1">
      <alignment horizontal="left"/>
    </xf>
    <xf numFmtId="0" fontId="1" fillId="0" borderId="27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8" xfId="1" applyFont="1" applyBorder="1" applyAlignment="1">
      <alignment horizontal="left"/>
    </xf>
    <xf numFmtId="0" fontId="1" fillId="0" borderId="18" xfId="1" applyFont="1" applyBorder="1" applyAlignment="1">
      <alignment horizontal="center"/>
    </xf>
    <xf numFmtId="0" fontId="1" fillId="0" borderId="32" xfId="1" applyFont="1" applyBorder="1" applyAlignment="1">
      <alignment horizontal="left" vertical="center" wrapText="1"/>
    </xf>
    <xf numFmtId="0" fontId="1" fillId="0" borderId="33" xfId="1" applyFont="1" applyBorder="1" applyAlignment="1">
      <alignment horizontal="left" vertical="center" wrapText="1"/>
    </xf>
    <xf numFmtId="0" fontId="1" fillId="0" borderId="34" xfId="1" applyFont="1" applyBorder="1" applyAlignment="1">
      <alignment horizontal="left" vertical="center" wrapText="1"/>
    </xf>
    <xf numFmtId="0" fontId="1" fillId="0" borderId="31" xfId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 vertical="center" wrapText="1"/>
    </xf>
    <xf numFmtId="2" fontId="1" fillId="3" borderId="18" xfId="1" applyNumberFormat="1" applyFont="1" applyFill="1" applyBorder="1" applyAlignment="1">
      <alignment horizontal="center" vertical="center" wrapText="1"/>
    </xf>
    <xf numFmtId="2" fontId="1" fillId="3" borderId="28" xfId="1" applyNumberFormat="1" applyFont="1" applyFill="1" applyBorder="1" applyAlignment="1">
      <alignment horizontal="center" vertical="center" wrapText="1"/>
    </xf>
    <xf numFmtId="0" fontId="1" fillId="0" borderId="18" xfId="1" applyFont="1" applyBorder="1" applyAlignment="1">
      <alignment horizontal="left" vertical="center" wrapText="1"/>
    </xf>
    <xf numFmtId="0" fontId="1" fillId="0" borderId="27" xfId="1" applyFont="1" applyBorder="1" applyAlignment="1">
      <alignment horizontal="left" vertical="center" wrapText="1"/>
    </xf>
    <xf numFmtId="0" fontId="1" fillId="0" borderId="28" xfId="1" applyFont="1" applyBorder="1" applyAlignment="1">
      <alignment horizontal="left" vertical="center" wrapText="1"/>
    </xf>
    <xf numFmtId="2" fontId="1" fillId="0" borderId="18" xfId="1" applyNumberFormat="1" applyFont="1" applyBorder="1" applyAlignment="1">
      <alignment horizontal="center" vertical="center" wrapText="1"/>
    </xf>
    <xf numFmtId="2" fontId="1" fillId="0" borderId="28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 wrapText="1"/>
    </xf>
    <xf numFmtId="0" fontId="2" fillId="0" borderId="28" xfId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justify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 wrapText="1"/>
    </xf>
    <xf numFmtId="0" fontId="1" fillId="0" borderId="34" xfId="1" applyFont="1" applyBorder="1" applyAlignment="1">
      <alignment horizontal="center" vertical="center" wrapText="1"/>
    </xf>
    <xf numFmtId="0" fontId="2" fillId="0" borderId="18" xfId="5" applyFont="1" applyBorder="1" applyAlignment="1">
      <alignment horizontal="left" vertical="center" wrapText="1"/>
    </xf>
    <xf numFmtId="0" fontId="2" fillId="0" borderId="27" xfId="5" applyFont="1" applyBorder="1" applyAlignment="1">
      <alignment horizontal="left" vertical="center" wrapText="1"/>
    </xf>
    <xf numFmtId="0" fontId="2" fillId="0" borderId="28" xfId="5" applyFont="1" applyBorder="1" applyAlignment="1">
      <alignment horizontal="left" vertical="center" wrapText="1"/>
    </xf>
    <xf numFmtId="0" fontId="2" fillId="0" borderId="18" xfId="5" applyFont="1" applyBorder="1" applyAlignment="1">
      <alignment horizontal="left" vertical="top" wrapText="1"/>
    </xf>
    <xf numFmtId="0" fontId="2" fillId="0" borderId="27" xfId="5" applyFont="1" applyBorder="1" applyAlignment="1">
      <alignment horizontal="left" vertical="top" wrapText="1"/>
    </xf>
    <xf numFmtId="0" fontId="2" fillId="0" borderId="28" xfId="5" applyFont="1" applyBorder="1" applyAlignment="1">
      <alignment horizontal="left" vertical="top" wrapText="1"/>
    </xf>
    <xf numFmtId="0" fontId="16" fillId="0" borderId="2" xfId="5" applyFont="1" applyBorder="1" applyAlignment="1">
      <alignment horizontal="center" vertical="center" wrapText="1"/>
    </xf>
    <xf numFmtId="0" fontId="16" fillId="0" borderId="30" xfId="5" applyFont="1" applyBorder="1" applyAlignment="1">
      <alignment horizontal="center" vertical="center" wrapText="1"/>
    </xf>
    <xf numFmtId="0" fontId="16" fillId="0" borderId="4" xfId="5" applyFont="1" applyBorder="1" applyAlignment="1">
      <alignment horizontal="center" vertical="center" wrapText="1"/>
    </xf>
    <xf numFmtId="0" fontId="17" fillId="0" borderId="2" xfId="5" applyFont="1" applyBorder="1" applyAlignment="1">
      <alignment horizontal="center" vertical="center" wrapText="1"/>
    </xf>
    <xf numFmtId="0" fontId="17" fillId="0" borderId="30" xfId="5" applyFont="1" applyBorder="1" applyAlignment="1">
      <alignment horizontal="center" vertical="center" wrapText="1"/>
    </xf>
    <xf numFmtId="0" fontId="17" fillId="0" borderId="4" xfId="5" applyFont="1" applyBorder="1" applyAlignment="1">
      <alignment horizontal="center" vertical="center" wrapText="1"/>
    </xf>
    <xf numFmtId="0" fontId="17" fillId="0" borderId="18" xfId="5" applyFont="1" applyFill="1" applyBorder="1" applyAlignment="1">
      <alignment horizontal="center" vertical="center" wrapText="1"/>
    </xf>
    <xf numFmtId="0" fontId="17" fillId="0" borderId="27" xfId="5" applyFont="1" applyFill="1" applyBorder="1" applyAlignment="1">
      <alignment horizontal="center" vertical="center" wrapText="1"/>
    </xf>
    <xf numFmtId="0" fontId="17" fillId="0" borderId="28" xfId="5" applyFont="1" applyFill="1" applyBorder="1" applyAlignment="1">
      <alignment horizontal="center" vertical="center" wrapText="1"/>
    </xf>
    <xf numFmtId="0" fontId="17" fillId="3" borderId="18" xfId="5" applyFont="1" applyFill="1" applyBorder="1" applyAlignment="1">
      <alignment horizontal="center" vertical="center" wrapText="1"/>
    </xf>
    <xf numFmtId="0" fontId="17" fillId="3" borderId="27" xfId="5" applyFont="1" applyFill="1" applyBorder="1" applyAlignment="1">
      <alignment horizontal="center" vertical="center" wrapText="1"/>
    </xf>
    <xf numFmtId="0" fontId="17" fillId="3" borderId="28" xfId="5" applyFont="1" applyFill="1" applyBorder="1" applyAlignment="1">
      <alignment horizontal="center" vertical="center" wrapText="1"/>
    </xf>
    <xf numFmtId="0" fontId="17" fillId="0" borderId="18" xfId="5" applyFont="1" applyBorder="1" applyAlignment="1">
      <alignment horizontal="center" vertical="center" wrapText="1"/>
    </xf>
    <xf numFmtId="0" fontId="17" fillId="0" borderId="27" xfId="5" applyFont="1" applyBorder="1" applyAlignment="1">
      <alignment horizontal="center" vertical="center" wrapText="1"/>
    </xf>
    <xf numFmtId="0" fontId="17" fillId="0" borderId="28" xfId="5" applyFont="1" applyBorder="1" applyAlignment="1">
      <alignment horizontal="center" vertical="center" wrapText="1"/>
    </xf>
  </cellXfs>
  <cellStyles count="6">
    <cellStyle name="Обычный" xfId="0" builtinId="0"/>
    <cellStyle name="Обычный 2" xfId="5"/>
    <cellStyle name="Обычный 2_ООО Тепловая компания (печора)" xfId="1"/>
    <cellStyle name="Обычный 5" xfId="2"/>
    <cellStyle name="Обычный_PP_PitWater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4%20&#1075;&#1086;&#1076;/&#1052;&#1055;%20&#1041;&#1046;&#1050;&#1061;/&#1041;&#1046;&#1050;&#1061;%20&#1042;&#1054;%202024-20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5;&#1054;&#1057;&#1058;&#1040;&#1053;&#1054;&#1042;&#1051;&#1045;&#1053;&#1048;&#1071;/&#1085;&#1072;%202024%20&#1075;&#1086;&#1076;/25-&#1082;4%20&#1086;&#1090;%2019.12.2023%20&#1055;&#1086;&#1089;&#1090;%20&#1055;&#1055;%20&#1052;&#1055;%20&#1046;&#1050;&#1061;%20&#1041;&#1080;&#1083;%202024-2028/&#1055;&#1088;&#1080;&#1083;%20&#1082;%2025-&#1082;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Свод села"/>
      <sheetName val="Свод "/>
      <sheetName val="Бил"/>
      <sheetName val="Анюйск"/>
      <sheetName val="формула"/>
      <sheetName val="КорБил"/>
      <sheetName val="КорАн"/>
      <sheetName val="V"/>
    </sheetNames>
    <sheetDataSet>
      <sheetData sheetId="0">
        <row r="9">
          <cell r="K9">
            <v>295.05233333333331</v>
          </cell>
        </row>
      </sheetData>
      <sheetData sheetId="1"/>
      <sheetData sheetId="2"/>
      <sheetData sheetId="3"/>
      <sheetData sheetId="4">
        <row r="14">
          <cell r="M14">
            <v>999852.44400000002</v>
          </cell>
        </row>
        <row r="104">
          <cell r="M104">
            <v>-169.89912103014763</v>
          </cell>
          <cell r="Q104">
            <v>4000</v>
          </cell>
        </row>
        <row r="111">
          <cell r="M111">
            <v>33870.257784658046</v>
          </cell>
          <cell r="Q111">
            <v>38823.056033899433</v>
          </cell>
          <cell r="S111">
            <v>35813.336773840849</v>
          </cell>
          <cell r="U111">
            <v>36833.086912771323</v>
          </cell>
          <cell r="W111">
            <v>37883.18342931119</v>
          </cell>
        </row>
      </sheetData>
      <sheetData sheetId="5">
        <row r="14">
          <cell r="M14">
            <v>15300.484</v>
          </cell>
        </row>
        <row r="104">
          <cell r="M104">
            <v>-1939.4571479330616</v>
          </cell>
          <cell r="Q104">
            <v>-2000</v>
          </cell>
        </row>
        <row r="111">
          <cell r="M111">
            <v>8155.9237013179836</v>
          </cell>
          <cell r="Q111">
            <v>8524.4475145839842</v>
          </cell>
          <cell r="S111">
            <v>10834.017891424992</v>
          </cell>
          <cell r="U111">
            <v>11152.828164151331</v>
          </cell>
          <cell r="W111">
            <v>11481.154123708269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 1,2ВС"/>
      <sheetName val="разд3,4ВС"/>
      <sheetName val="раздел 3,4ВС"/>
      <sheetName val="разд5ВС"/>
      <sheetName val="прил 2 ГВС"/>
      <sheetName val="разд 1,2 ВО"/>
      <sheetName val="раздел 3,4 ВО"/>
      <sheetName val="раздел 5 ВО"/>
    </sheetNames>
    <sheetDataSet>
      <sheetData sheetId="0"/>
      <sheetData sheetId="1"/>
      <sheetData sheetId="2"/>
      <sheetData sheetId="3"/>
      <sheetData sheetId="4"/>
      <sheetData sheetId="5">
        <row r="24">
          <cell r="C24">
            <v>15.300484000000001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tabSelected="1" zoomScaleNormal="100" workbookViewId="0">
      <selection activeCell="A31" sqref="A31"/>
    </sheetView>
  </sheetViews>
  <sheetFormatPr defaultColWidth="9.140625" defaultRowHeight="15.75" x14ac:dyDescent="0.25"/>
  <cols>
    <col min="1" max="1" width="51.28515625" style="10" customWidth="1"/>
    <col min="2" max="2" width="65.85546875" style="10" customWidth="1"/>
    <col min="3" max="16384" width="9.140625" style="10"/>
  </cols>
  <sheetData>
    <row r="1" spans="1:2" ht="18.75" x14ac:dyDescent="0.3">
      <c r="A1" s="159" t="s">
        <v>96</v>
      </c>
      <c r="B1" s="159"/>
    </row>
    <row r="2" spans="1:2" s="11" customFormat="1" ht="18.75" customHeight="1" x14ac:dyDescent="0.3">
      <c r="A2" s="160" t="s">
        <v>124</v>
      </c>
      <c r="B2" s="160"/>
    </row>
    <row r="3" spans="1:2" s="11" customFormat="1" ht="19.5" customHeight="1" x14ac:dyDescent="0.3">
      <c r="A3" s="156"/>
      <c r="B3" s="157"/>
    </row>
    <row r="4" spans="1:2" s="11" customFormat="1" ht="18.75" customHeight="1" x14ac:dyDescent="0.3">
      <c r="A4" s="158" t="s">
        <v>45</v>
      </c>
      <c r="B4" s="158"/>
    </row>
    <row r="5" spans="1:2" ht="35.25" customHeight="1" x14ac:dyDescent="0.25">
      <c r="A5" s="155" t="s">
        <v>129</v>
      </c>
      <c r="B5" s="5" t="s">
        <v>128</v>
      </c>
    </row>
    <row r="6" spans="1:2" ht="49.5" customHeight="1" x14ac:dyDescent="0.25">
      <c r="A6" s="155" t="s">
        <v>126</v>
      </c>
      <c r="B6" s="154" t="s">
        <v>127</v>
      </c>
    </row>
    <row r="7" spans="1:2" s="14" customFormat="1" ht="21.75" customHeight="1" x14ac:dyDescent="0.25">
      <c r="A7" s="12"/>
      <c r="B7" s="13"/>
    </row>
    <row r="8" spans="1:2" ht="16.5" customHeight="1" x14ac:dyDescent="0.25"/>
    <row r="23" spans="1:2" s="14" customFormat="1" x14ac:dyDescent="0.25">
      <c r="A23" s="10"/>
      <c r="B23" s="10"/>
    </row>
    <row r="24" spans="1:2" ht="15" customHeight="1" x14ac:dyDescent="0.25"/>
    <row r="25" spans="1:2" ht="31.5" customHeight="1" x14ac:dyDescent="0.25"/>
  </sheetData>
  <mergeCells count="4">
    <mergeCell ref="A3:B3"/>
    <mergeCell ref="A4:B4"/>
    <mergeCell ref="A1:B1"/>
    <mergeCell ref="A2:B2"/>
  </mergeCells>
  <phoneticPr fontId="0" type="noConversion"/>
  <printOptions horizontalCentered="1"/>
  <pageMargins left="1.1811023622047245" right="0.39370078740157483" top="0.39370078740157483" bottom="0.39370078740157483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zoomScale="70" zoomScaleNormal="70" workbookViewId="0">
      <pane xSplit="3" ySplit="7" topLeftCell="D8" activePane="bottomRight" state="frozen"/>
      <selection activeCell="A8" sqref="A8"/>
      <selection pane="topRight" activeCell="A8" sqref="A8"/>
      <selection pane="bottomLeft" activeCell="A8" sqref="A8"/>
      <selection pane="bottomRight" activeCell="U9" sqref="U9"/>
    </sheetView>
  </sheetViews>
  <sheetFormatPr defaultColWidth="9.140625" defaultRowHeight="15" x14ac:dyDescent="0.25"/>
  <cols>
    <col min="1" max="1" width="6.85546875" style="15" customWidth="1"/>
    <col min="2" max="2" width="38.7109375" style="15" customWidth="1"/>
    <col min="3" max="3" width="10.5703125" style="15" customWidth="1"/>
    <col min="4" max="6" width="13.7109375" style="15" customWidth="1"/>
    <col min="7" max="15" width="12.85546875" style="15" customWidth="1"/>
    <col min="16" max="18" width="12.85546875" style="30" customWidth="1"/>
    <col min="19" max="30" width="11.85546875" style="15" customWidth="1"/>
    <col min="31" max="33" width="12.7109375" style="30" customWidth="1"/>
    <col min="34" max="16384" width="9.140625" style="15"/>
  </cols>
  <sheetData>
    <row r="1" spans="1:33" ht="19.5" customHeight="1" x14ac:dyDescent="0.25">
      <c r="A1" s="170" t="s">
        <v>95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</row>
    <row r="2" spans="1:33" ht="21" customHeight="1" x14ac:dyDescent="0.25">
      <c r="A2" s="161" t="s">
        <v>46</v>
      </c>
      <c r="B2" s="161" t="s">
        <v>47</v>
      </c>
      <c r="C2" s="161" t="s">
        <v>48</v>
      </c>
      <c r="D2" s="164" t="s">
        <v>49</v>
      </c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 t="s">
        <v>49</v>
      </c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6"/>
    </row>
    <row r="3" spans="1:33" ht="17.25" customHeight="1" x14ac:dyDescent="0.25">
      <c r="A3" s="162"/>
      <c r="B3" s="162"/>
      <c r="C3" s="162"/>
      <c r="D3" s="175" t="s">
        <v>59</v>
      </c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  <c r="S3" s="175" t="s">
        <v>60</v>
      </c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7"/>
    </row>
    <row r="4" spans="1:33" ht="18.75" customHeight="1" x14ac:dyDescent="0.25">
      <c r="A4" s="162"/>
      <c r="B4" s="162"/>
      <c r="C4" s="169"/>
      <c r="D4" s="172" t="s">
        <v>97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4"/>
      <c r="S4" s="172" t="s">
        <v>97</v>
      </c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4"/>
    </row>
    <row r="5" spans="1:33" ht="18" customHeight="1" x14ac:dyDescent="0.25">
      <c r="A5" s="162"/>
      <c r="B5" s="162"/>
      <c r="C5" s="162"/>
      <c r="D5" s="171" t="s">
        <v>106</v>
      </c>
      <c r="E5" s="167"/>
      <c r="F5" s="168"/>
      <c r="G5" s="167" t="s">
        <v>107</v>
      </c>
      <c r="H5" s="167"/>
      <c r="I5" s="168"/>
      <c r="J5" s="167" t="s">
        <v>108</v>
      </c>
      <c r="K5" s="167"/>
      <c r="L5" s="168"/>
      <c r="M5" s="167" t="s">
        <v>109</v>
      </c>
      <c r="N5" s="167"/>
      <c r="O5" s="168"/>
      <c r="P5" s="167" t="s">
        <v>110</v>
      </c>
      <c r="Q5" s="167"/>
      <c r="R5" s="168"/>
      <c r="S5" s="171" t="s">
        <v>106</v>
      </c>
      <c r="T5" s="167"/>
      <c r="U5" s="168"/>
      <c r="V5" s="167" t="s">
        <v>107</v>
      </c>
      <c r="W5" s="167"/>
      <c r="X5" s="168"/>
      <c r="Y5" s="167" t="s">
        <v>108</v>
      </c>
      <c r="Z5" s="167"/>
      <c r="AA5" s="168"/>
      <c r="AB5" s="167" t="s">
        <v>109</v>
      </c>
      <c r="AC5" s="167"/>
      <c r="AD5" s="168"/>
      <c r="AE5" s="167" t="s">
        <v>110</v>
      </c>
      <c r="AF5" s="167"/>
      <c r="AG5" s="168"/>
    </row>
    <row r="6" spans="1:33" ht="29.25" customHeight="1" x14ac:dyDescent="0.25">
      <c r="A6" s="163"/>
      <c r="B6" s="163"/>
      <c r="C6" s="163"/>
      <c r="D6" s="33" t="s">
        <v>57</v>
      </c>
      <c r="E6" s="33" t="s">
        <v>58</v>
      </c>
      <c r="F6" s="33" t="s">
        <v>56</v>
      </c>
      <c r="G6" s="33" t="s">
        <v>57</v>
      </c>
      <c r="H6" s="33" t="s">
        <v>58</v>
      </c>
      <c r="I6" s="33" t="s">
        <v>56</v>
      </c>
      <c r="J6" s="33" t="s">
        <v>57</v>
      </c>
      <c r="K6" s="33" t="s">
        <v>58</v>
      </c>
      <c r="L6" s="33" t="s">
        <v>56</v>
      </c>
      <c r="M6" s="33" t="s">
        <v>57</v>
      </c>
      <c r="N6" s="33" t="s">
        <v>58</v>
      </c>
      <c r="O6" s="33" t="s">
        <v>56</v>
      </c>
      <c r="P6" s="33" t="s">
        <v>57</v>
      </c>
      <c r="Q6" s="33" t="s">
        <v>58</v>
      </c>
      <c r="R6" s="33" t="s">
        <v>56</v>
      </c>
      <c r="S6" s="33" t="s">
        <v>57</v>
      </c>
      <c r="T6" s="33" t="s">
        <v>58</v>
      </c>
      <c r="U6" s="33" t="s">
        <v>56</v>
      </c>
      <c r="V6" s="33" t="s">
        <v>57</v>
      </c>
      <c r="W6" s="33" t="s">
        <v>58</v>
      </c>
      <c r="X6" s="33" t="s">
        <v>56</v>
      </c>
      <c r="Y6" s="33" t="s">
        <v>57</v>
      </c>
      <c r="Z6" s="33" t="s">
        <v>58</v>
      </c>
      <c r="AA6" s="33" t="s">
        <v>56</v>
      </c>
      <c r="AB6" s="33" t="s">
        <v>57</v>
      </c>
      <c r="AC6" s="33" t="s">
        <v>58</v>
      </c>
      <c r="AD6" s="33" t="s">
        <v>56</v>
      </c>
      <c r="AE6" s="33" t="s">
        <v>57</v>
      </c>
      <c r="AF6" s="33" t="s">
        <v>58</v>
      </c>
      <c r="AG6" s="33" t="s">
        <v>56</v>
      </c>
    </row>
    <row r="7" spans="1:33" x14ac:dyDescent="0.25">
      <c r="A7" s="16">
        <v>1</v>
      </c>
      <c r="B7" s="16">
        <f>A7+1</f>
        <v>2</v>
      </c>
      <c r="C7" s="16">
        <f t="shared" ref="C7" si="0">B7+1</f>
        <v>3</v>
      </c>
      <c r="D7" s="16">
        <f t="shared" ref="D7" si="1">C7+1</f>
        <v>4</v>
      </c>
      <c r="E7" s="16">
        <f t="shared" ref="E7" si="2">D7+1</f>
        <v>5</v>
      </c>
      <c r="F7" s="16">
        <f t="shared" ref="F7" si="3">E7+1</f>
        <v>6</v>
      </c>
      <c r="G7" s="16">
        <f t="shared" ref="G7" si="4">F7+1</f>
        <v>7</v>
      </c>
      <c r="H7" s="16">
        <f t="shared" ref="H7" si="5">G7+1</f>
        <v>8</v>
      </c>
      <c r="I7" s="16">
        <f t="shared" ref="I7" si="6">H7+1</f>
        <v>9</v>
      </c>
      <c r="J7" s="16">
        <f t="shared" ref="J7" si="7">I7+1</f>
        <v>10</v>
      </c>
      <c r="K7" s="16">
        <f t="shared" ref="K7" si="8">J7+1</f>
        <v>11</v>
      </c>
      <c r="L7" s="16">
        <f t="shared" ref="L7" si="9">K7+1</f>
        <v>12</v>
      </c>
      <c r="M7" s="16">
        <f t="shared" ref="M7" si="10">L7+1</f>
        <v>13</v>
      </c>
      <c r="N7" s="16">
        <f t="shared" ref="N7" si="11">M7+1</f>
        <v>14</v>
      </c>
      <c r="O7" s="16">
        <f t="shared" ref="O7" si="12">N7+1</f>
        <v>15</v>
      </c>
      <c r="P7" s="16">
        <f t="shared" ref="P7" si="13">O7+1</f>
        <v>16</v>
      </c>
      <c r="Q7" s="16">
        <f t="shared" ref="Q7" si="14">P7+1</f>
        <v>17</v>
      </c>
      <c r="R7" s="34">
        <f t="shared" ref="R7" si="15">Q7+1</f>
        <v>18</v>
      </c>
      <c r="S7" s="16">
        <f t="shared" ref="S7" si="16">R7+1</f>
        <v>19</v>
      </c>
      <c r="T7" s="16">
        <f t="shared" ref="T7" si="17">S7+1</f>
        <v>20</v>
      </c>
      <c r="U7" s="16">
        <f t="shared" ref="U7" si="18">T7+1</f>
        <v>21</v>
      </c>
      <c r="V7" s="16">
        <f t="shared" ref="V7" si="19">U7+1</f>
        <v>22</v>
      </c>
      <c r="W7" s="16">
        <f t="shared" ref="W7" si="20">V7+1</f>
        <v>23</v>
      </c>
      <c r="X7" s="16">
        <f t="shared" ref="X7" si="21">W7+1</f>
        <v>24</v>
      </c>
      <c r="Y7" s="16">
        <f t="shared" ref="Y7" si="22">X7+1</f>
        <v>25</v>
      </c>
      <c r="Z7" s="16">
        <f t="shared" ref="Z7" si="23">Y7+1</f>
        <v>26</v>
      </c>
      <c r="AA7" s="16">
        <f t="shared" ref="AA7" si="24">Z7+1</f>
        <v>27</v>
      </c>
      <c r="AB7" s="16">
        <f t="shared" ref="AB7" si="25">AA7+1</f>
        <v>28</v>
      </c>
      <c r="AC7" s="16">
        <f t="shared" ref="AC7" si="26">AB7+1</f>
        <v>29</v>
      </c>
      <c r="AD7" s="16">
        <f t="shared" ref="AD7" si="27">AC7+1</f>
        <v>30</v>
      </c>
      <c r="AE7" s="16">
        <f t="shared" ref="AE7" si="28">AD7+1</f>
        <v>31</v>
      </c>
      <c r="AF7" s="16">
        <f t="shared" ref="AF7" si="29">AE7+1</f>
        <v>32</v>
      </c>
      <c r="AG7" s="31">
        <f t="shared" ref="AG7" si="30">AF7+1</f>
        <v>33</v>
      </c>
    </row>
    <row r="8" spans="1:33" ht="18.75" customHeight="1" x14ac:dyDescent="0.25">
      <c r="A8" s="22" t="s">
        <v>5</v>
      </c>
      <c r="B8" s="18" t="s">
        <v>61</v>
      </c>
      <c r="C8" s="19"/>
      <c r="D8" s="44"/>
      <c r="E8" s="45"/>
      <c r="F8" s="46"/>
      <c r="G8" s="44"/>
      <c r="H8" s="45"/>
      <c r="I8" s="46"/>
      <c r="J8" s="44"/>
      <c r="K8" s="45"/>
      <c r="L8" s="46"/>
      <c r="M8" s="44"/>
      <c r="N8" s="45"/>
      <c r="O8" s="46"/>
      <c r="P8" s="44"/>
      <c r="Q8" s="45"/>
      <c r="R8" s="46"/>
      <c r="S8" s="44"/>
      <c r="T8" s="45"/>
      <c r="U8" s="46"/>
      <c r="V8" s="44"/>
      <c r="W8" s="45"/>
      <c r="X8" s="46"/>
      <c r="Y8" s="44"/>
      <c r="Z8" s="45"/>
      <c r="AA8" s="46"/>
      <c r="AB8" s="44"/>
      <c r="AC8" s="45"/>
      <c r="AD8" s="46"/>
      <c r="AE8" s="44"/>
      <c r="AF8" s="45"/>
      <c r="AG8" s="46"/>
    </row>
    <row r="9" spans="1:33" ht="34.5" customHeight="1" x14ac:dyDescent="0.25">
      <c r="A9" s="22" t="s">
        <v>6</v>
      </c>
      <c r="B9" s="18" t="s">
        <v>86</v>
      </c>
      <c r="C9" s="23" t="s">
        <v>50</v>
      </c>
      <c r="D9" s="47">
        <v>535830.28099999996</v>
      </c>
      <c r="E9" s="48">
        <v>464022.16300000006</v>
      </c>
      <c r="F9" s="49">
        <v>999852.44400000002</v>
      </c>
      <c r="G9" s="47">
        <v>535830.28099999996</v>
      </c>
      <c r="H9" s="48">
        <v>464022.16300000006</v>
      </c>
      <c r="I9" s="49">
        <v>999852.44400000002</v>
      </c>
      <c r="J9" s="47">
        <v>535830.28099999996</v>
      </c>
      <c r="K9" s="48">
        <v>464022.16300000006</v>
      </c>
      <c r="L9" s="49">
        <v>999852.44400000002</v>
      </c>
      <c r="M9" s="47">
        <v>535830.28099999996</v>
      </c>
      <c r="N9" s="48">
        <v>464022.16300000006</v>
      </c>
      <c r="O9" s="49">
        <v>999852.44400000002</v>
      </c>
      <c r="P9" s="47">
        <v>535830.28099999996</v>
      </c>
      <c r="Q9" s="48">
        <v>464022.16300000006</v>
      </c>
      <c r="R9" s="49">
        <v>999852.44400000002</v>
      </c>
      <c r="S9" s="47">
        <v>8079.54</v>
      </c>
      <c r="T9" s="48">
        <v>7220.9440000000004</v>
      </c>
      <c r="U9" s="49">
        <v>15300.484</v>
      </c>
      <c r="V9" s="47">
        <v>8079.54</v>
      </c>
      <c r="W9" s="48">
        <v>7220.9440000000004</v>
      </c>
      <c r="X9" s="49">
        <v>15300.484</v>
      </c>
      <c r="Y9" s="47">
        <v>8079.54</v>
      </c>
      <c r="Z9" s="48">
        <v>7220.9440000000004</v>
      </c>
      <c r="AA9" s="49">
        <v>15300.484</v>
      </c>
      <c r="AB9" s="47">
        <v>8079.54</v>
      </c>
      <c r="AC9" s="48">
        <v>7220.9440000000004</v>
      </c>
      <c r="AD9" s="49">
        <v>15300.484</v>
      </c>
      <c r="AE9" s="47">
        <v>8079.54</v>
      </c>
      <c r="AF9" s="48">
        <v>7220.9440000000004</v>
      </c>
      <c r="AG9" s="49">
        <v>15300.484</v>
      </c>
    </row>
    <row r="10" spans="1:33" ht="18.75" customHeight="1" x14ac:dyDescent="0.25">
      <c r="A10" s="20" t="s">
        <v>64</v>
      </c>
      <c r="B10" s="21" t="s">
        <v>62</v>
      </c>
      <c r="C10" s="23" t="s">
        <v>50</v>
      </c>
      <c r="D10" s="50">
        <v>535830.28099999996</v>
      </c>
      <c r="E10" s="51">
        <v>464022.16300000006</v>
      </c>
      <c r="F10" s="52">
        <v>999852.44400000002</v>
      </c>
      <c r="G10" s="50">
        <v>535830.28099999996</v>
      </c>
      <c r="H10" s="51">
        <v>464022.16300000006</v>
      </c>
      <c r="I10" s="52">
        <v>999852.44400000002</v>
      </c>
      <c r="J10" s="50">
        <v>535830.28099999996</v>
      </c>
      <c r="K10" s="51">
        <v>464022.16300000006</v>
      </c>
      <c r="L10" s="52">
        <v>999852.44400000002</v>
      </c>
      <c r="M10" s="50">
        <v>535830.28099999996</v>
      </c>
      <c r="N10" s="51">
        <v>464022.16300000006</v>
      </c>
      <c r="O10" s="52">
        <v>999852.44400000002</v>
      </c>
      <c r="P10" s="50">
        <v>535830.28099999996</v>
      </c>
      <c r="Q10" s="51">
        <v>464022.16300000006</v>
      </c>
      <c r="R10" s="52">
        <v>999852.44400000002</v>
      </c>
      <c r="S10" s="50">
        <v>8079.54</v>
      </c>
      <c r="T10" s="51">
        <v>7220.9440000000004</v>
      </c>
      <c r="U10" s="52">
        <v>15300.484</v>
      </c>
      <c r="V10" s="50">
        <v>8079.54</v>
      </c>
      <c r="W10" s="51">
        <v>7220.9440000000004</v>
      </c>
      <c r="X10" s="52">
        <v>15300.484</v>
      </c>
      <c r="Y10" s="50">
        <v>8079.54</v>
      </c>
      <c r="Z10" s="51">
        <v>7220.9440000000004</v>
      </c>
      <c r="AA10" s="52">
        <v>15300.484</v>
      </c>
      <c r="AB10" s="50">
        <v>8079.54</v>
      </c>
      <c r="AC10" s="51">
        <v>7220.9440000000004</v>
      </c>
      <c r="AD10" s="52">
        <v>15300.484</v>
      </c>
      <c r="AE10" s="50">
        <v>8079.54</v>
      </c>
      <c r="AF10" s="51">
        <v>7220.9440000000004</v>
      </c>
      <c r="AG10" s="52">
        <v>15300.484</v>
      </c>
    </row>
    <row r="11" spans="1:33" ht="18.75" customHeight="1" x14ac:dyDescent="0.25">
      <c r="A11" s="20" t="s">
        <v>65</v>
      </c>
      <c r="B11" s="21" t="s">
        <v>63</v>
      </c>
      <c r="C11" s="23" t="s">
        <v>50</v>
      </c>
      <c r="D11" s="53"/>
      <c r="E11" s="54"/>
      <c r="F11" s="55"/>
      <c r="G11" s="53"/>
      <c r="H11" s="54"/>
      <c r="I11" s="55"/>
      <c r="J11" s="53"/>
      <c r="K11" s="54"/>
      <c r="L11" s="55"/>
      <c r="M11" s="53"/>
      <c r="N11" s="54"/>
      <c r="O11" s="55"/>
      <c r="P11" s="53"/>
      <c r="Q11" s="54"/>
      <c r="R11" s="55"/>
      <c r="S11" s="53"/>
      <c r="T11" s="54"/>
      <c r="U11" s="55"/>
      <c r="V11" s="53"/>
      <c r="W11" s="54"/>
      <c r="X11" s="55"/>
      <c r="Y11" s="53"/>
      <c r="Z11" s="54"/>
      <c r="AA11" s="55"/>
      <c r="AB11" s="53"/>
      <c r="AC11" s="54"/>
      <c r="AD11" s="55"/>
      <c r="AE11" s="53"/>
      <c r="AF11" s="54"/>
      <c r="AG11" s="55"/>
    </row>
    <row r="12" spans="1:33" ht="18" customHeight="1" x14ac:dyDescent="0.25">
      <c r="A12" s="22" t="s">
        <v>7</v>
      </c>
      <c r="B12" s="18" t="s">
        <v>66</v>
      </c>
      <c r="C12" s="23" t="s">
        <v>50</v>
      </c>
      <c r="D12" s="56">
        <v>535830.28099999996</v>
      </c>
      <c r="E12" s="57">
        <v>464022.16300000006</v>
      </c>
      <c r="F12" s="58">
        <v>999852.44400000002</v>
      </c>
      <c r="G12" s="56">
        <v>535830.28099999996</v>
      </c>
      <c r="H12" s="57">
        <v>464022.16300000006</v>
      </c>
      <c r="I12" s="58">
        <v>999852.44400000002</v>
      </c>
      <c r="J12" s="56">
        <v>535830.28099999996</v>
      </c>
      <c r="K12" s="57">
        <v>464022.16300000006</v>
      </c>
      <c r="L12" s="58">
        <v>999852.44400000002</v>
      </c>
      <c r="M12" s="56">
        <v>535830.28099999996</v>
      </c>
      <c r="N12" s="57">
        <v>464022.16300000006</v>
      </c>
      <c r="O12" s="58">
        <v>999852.44400000002</v>
      </c>
      <c r="P12" s="56">
        <v>535830.28099999996</v>
      </c>
      <c r="Q12" s="57">
        <v>464022.16300000006</v>
      </c>
      <c r="R12" s="58">
        <v>999852.44400000002</v>
      </c>
      <c r="S12" s="56">
        <v>8079.54</v>
      </c>
      <c r="T12" s="57">
        <v>7220.9440000000004</v>
      </c>
      <c r="U12" s="58">
        <v>15300.484</v>
      </c>
      <c r="V12" s="56">
        <v>8079.54</v>
      </c>
      <c r="W12" s="57">
        <v>7220.9440000000004</v>
      </c>
      <c r="X12" s="58">
        <v>15300.484</v>
      </c>
      <c r="Y12" s="56">
        <v>8079.54</v>
      </c>
      <c r="Z12" s="57">
        <v>7220.9440000000004</v>
      </c>
      <c r="AA12" s="58">
        <v>15300.484</v>
      </c>
      <c r="AB12" s="56">
        <v>8079.54</v>
      </c>
      <c r="AC12" s="57">
        <v>7220.9440000000004</v>
      </c>
      <c r="AD12" s="58">
        <v>15300.484</v>
      </c>
      <c r="AE12" s="56">
        <v>8079.54</v>
      </c>
      <c r="AF12" s="57">
        <v>7220.9440000000004</v>
      </c>
      <c r="AG12" s="58">
        <v>15300.484</v>
      </c>
    </row>
    <row r="13" spans="1:33" ht="18" customHeight="1" x14ac:dyDescent="0.25">
      <c r="A13" s="20" t="s">
        <v>67</v>
      </c>
      <c r="B13" s="21" t="s">
        <v>68</v>
      </c>
      <c r="C13" s="23" t="s">
        <v>50</v>
      </c>
      <c r="D13" s="59">
        <v>535830.28099999996</v>
      </c>
      <c r="E13" s="51">
        <v>464022.16300000006</v>
      </c>
      <c r="F13" s="52">
        <v>999852.44400000002</v>
      </c>
      <c r="G13" s="59">
        <v>535830.28099999996</v>
      </c>
      <c r="H13" s="51">
        <v>464022.16300000006</v>
      </c>
      <c r="I13" s="52">
        <v>999852.44400000002</v>
      </c>
      <c r="J13" s="59">
        <v>535830.28099999996</v>
      </c>
      <c r="K13" s="51">
        <v>464022.16300000006</v>
      </c>
      <c r="L13" s="52">
        <v>999852.44400000002</v>
      </c>
      <c r="M13" s="59">
        <v>535830.28099999996</v>
      </c>
      <c r="N13" s="51">
        <v>464022.16300000006</v>
      </c>
      <c r="O13" s="52">
        <v>999852.44400000002</v>
      </c>
      <c r="P13" s="59">
        <v>535830.28099999996</v>
      </c>
      <c r="Q13" s="51">
        <v>464022.16300000006</v>
      </c>
      <c r="R13" s="52">
        <v>999852.44400000002</v>
      </c>
      <c r="S13" s="59">
        <v>8079.54</v>
      </c>
      <c r="T13" s="51">
        <v>7220.9440000000004</v>
      </c>
      <c r="U13" s="52">
        <v>15300.484</v>
      </c>
      <c r="V13" s="59">
        <v>8079.54</v>
      </c>
      <c r="W13" s="51">
        <v>7220.9440000000004</v>
      </c>
      <c r="X13" s="52">
        <v>15300.484</v>
      </c>
      <c r="Y13" s="59">
        <v>8079.54</v>
      </c>
      <c r="Z13" s="51">
        <v>7220.9440000000004</v>
      </c>
      <c r="AA13" s="52">
        <v>15300.484</v>
      </c>
      <c r="AB13" s="59">
        <v>8079.54</v>
      </c>
      <c r="AC13" s="51">
        <v>7220.9440000000004</v>
      </c>
      <c r="AD13" s="52">
        <v>15300.484</v>
      </c>
      <c r="AE13" s="59">
        <v>8079.54</v>
      </c>
      <c r="AF13" s="51">
        <v>7220.9440000000004</v>
      </c>
      <c r="AG13" s="52">
        <v>15300.484</v>
      </c>
    </row>
    <row r="14" spans="1:33" ht="19.5" customHeight="1" x14ac:dyDescent="0.25">
      <c r="A14" s="20" t="s">
        <v>69</v>
      </c>
      <c r="B14" s="21" t="s">
        <v>70</v>
      </c>
      <c r="C14" s="23" t="s">
        <v>50</v>
      </c>
      <c r="D14" s="59"/>
      <c r="E14" s="51"/>
      <c r="F14" s="52"/>
      <c r="G14" s="59"/>
      <c r="H14" s="51"/>
      <c r="I14" s="52"/>
      <c r="J14" s="59"/>
      <c r="K14" s="51"/>
      <c r="L14" s="52"/>
      <c r="M14" s="59"/>
      <c r="N14" s="51"/>
      <c r="O14" s="52"/>
      <c r="P14" s="59"/>
      <c r="Q14" s="51"/>
      <c r="R14" s="52"/>
      <c r="S14" s="59"/>
      <c r="T14" s="51"/>
      <c r="U14" s="52"/>
      <c r="V14" s="59"/>
      <c r="W14" s="51"/>
      <c r="X14" s="52"/>
      <c r="Y14" s="59"/>
      <c r="Z14" s="51"/>
      <c r="AA14" s="52"/>
      <c r="AB14" s="59"/>
      <c r="AC14" s="51"/>
      <c r="AD14" s="52"/>
      <c r="AE14" s="59"/>
      <c r="AF14" s="51"/>
      <c r="AG14" s="52"/>
    </row>
    <row r="15" spans="1:33" ht="28.5" x14ac:dyDescent="0.25">
      <c r="A15" s="22" t="s">
        <v>8</v>
      </c>
      <c r="B15" s="18" t="s">
        <v>87</v>
      </c>
      <c r="C15" s="23" t="s">
        <v>50</v>
      </c>
      <c r="D15" s="56">
        <v>535830.28099999996</v>
      </c>
      <c r="E15" s="57">
        <v>464022.16300000006</v>
      </c>
      <c r="F15" s="58">
        <v>999852.44400000002</v>
      </c>
      <c r="G15" s="56">
        <v>535830.28099999996</v>
      </c>
      <c r="H15" s="57">
        <v>464022.16300000006</v>
      </c>
      <c r="I15" s="58">
        <v>999852.44400000002</v>
      </c>
      <c r="J15" s="56">
        <v>535830.28099999996</v>
      </c>
      <c r="K15" s="57">
        <v>464022.16300000006</v>
      </c>
      <c r="L15" s="58">
        <v>999852.44400000002</v>
      </c>
      <c r="M15" s="56">
        <v>535830.28099999996</v>
      </c>
      <c r="N15" s="57">
        <v>464022.16300000006</v>
      </c>
      <c r="O15" s="58">
        <v>999852.44400000002</v>
      </c>
      <c r="P15" s="56">
        <v>535830.28099999996</v>
      </c>
      <c r="Q15" s="57">
        <v>464022.16300000006</v>
      </c>
      <c r="R15" s="58">
        <v>999852.44400000002</v>
      </c>
      <c r="S15" s="56">
        <v>8079.54</v>
      </c>
      <c r="T15" s="57">
        <v>7220.9440000000004</v>
      </c>
      <c r="U15" s="58">
        <v>15300.484</v>
      </c>
      <c r="V15" s="56">
        <v>8079.54</v>
      </c>
      <c r="W15" s="57">
        <v>7220.9440000000004</v>
      </c>
      <c r="X15" s="58">
        <v>15300.484</v>
      </c>
      <c r="Y15" s="56">
        <v>8079.54</v>
      </c>
      <c r="Z15" s="57">
        <v>7220.9440000000004</v>
      </c>
      <c r="AA15" s="58">
        <v>15300.484</v>
      </c>
      <c r="AB15" s="56">
        <v>8079.54</v>
      </c>
      <c r="AC15" s="57">
        <v>7220.9440000000004</v>
      </c>
      <c r="AD15" s="58">
        <v>15300.484</v>
      </c>
      <c r="AE15" s="56">
        <v>8079.54</v>
      </c>
      <c r="AF15" s="57">
        <v>7220.9440000000004</v>
      </c>
      <c r="AG15" s="58">
        <v>15300.484</v>
      </c>
    </row>
    <row r="16" spans="1:33" ht="18.75" customHeight="1" x14ac:dyDescent="0.25">
      <c r="A16" s="20" t="s">
        <v>71</v>
      </c>
      <c r="B16" s="21" t="s">
        <v>76</v>
      </c>
      <c r="C16" s="23" t="s">
        <v>50</v>
      </c>
      <c r="D16" s="59">
        <v>233995.57500000001</v>
      </c>
      <c r="E16" s="51">
        <v>138637.05499999999</v>
      </c>
      <c r="F16" s="52">
        <v>372632.63</v>
      </c>
      <c r="G16" s="59">
        <v>233995.57500000001</v>
      </c>
      <c r="H16" s="51">
        <v>138637.05499999999</v>
      </c>
      <c r="I16" s="52">
        <v>372632.63</v>
      </c>
      <c r="J16" s="59">
        <v>233995.57500000001</v>
      </c>
      <c r="K16" s="51">
        <v>138637.05499999999</v>
      </c>
      <c r="L16" s="52">
        <v>372632.63</v>
      </c>
      <c r="M16" s="59">
        <v>233995.57500000001</v>
      </c>
      <c r="N16" s="51">
        <v>138637.05499999999</v>
      </c>
      <c r="O16" s="52">
        <v>372632.63</v>
      </c>
      <c r="P16" s="59">
        <v>233995.57500000001</v>
      </c>
      <c r="Q16" s="51">
        <v>138637.05499999999</v>
      </c>
      <c r="R16" s="52">
        <v>372632.63</v>
      </c>
      <c r="S16" s="59">
        <v>204.28399999999999</v>
      </c>
      <c r="T16" s="51">
        <v>130.09500000000003</v>
      </c>
      <c r="U16" s="52">
        <v>334.37900000000002</v>
      </c>
      <c r="V16" s="59">
        <v>204.28399999999999</v>
      </c>
      <c r="W16" s="51">
        <v>130.09500000000003</v>
      </c>
      <c r="X16" s="52">
        <v>334.37900000000002</v>
      </c>
      <c r="Y16" s="59">
        <v>204.28399999999999</v>
      </c>
      <c r="Z16" s="51">
        <v>130.09500000000003</v>
      </c>
      <c r="AA16" s="52">
        <v>334.37900000000002</v>
      </c>
      <c r="AB16" s="59">
        <v>204.28399999999999</v>
      </c>
      <c r="AC16" s="51">
        <v>130.09500000000003</v>
      </c>
      <c r="AD16" s="52">
        <v>334.37900000000002</v>
      </c>
      <c r="AE16" s="59">
        <v>204.28399999999999</v>
      </c>
      <c r="AF16" s="51">
        <v>130.09500000000003</v>
      </c>
      <c r="AG16" s="52">
        <v>334.37900000000002</v>
      </c>
    </row>
    <row r="17" spans="1:33" ht="18.75" customHeight="1" x14ac:dyDescent="0.25">
      <c r="A17" s="20" t="s">
        <v>72</v>
      </c>
      <c r="B17" s="21" t="s">
        <v>77</v>
      </c>
      <c r="C17" s="23" t="s">
        <v>50</v>
      </c>
      <c r="D17" s="59"/>
      <c r="E17" s="51"/>
      <c r="F17" s="52"/>
      <c r="G17" s="59"/>
      <c r="H17" s="51"/>
      <c r="I17" s="52"/>
      <c r="J17" s="59"/>
      <c r="K17" s="51"/>
      <c r="L17" s="52"/>
      <c r="M17" s="59"/>
      <c r="N17" s="51"/>
      <c r="O17" s="52"/>
      <c r="P17" s="59"/>
      <c r="Q17" s="51"/>
      <c r="R17" s="52"/>
      <c r="S17" s="59"/>
      <c r="T17" s="51"/>
      <c r="U17" s="52"/>
      <c r="V17" s="59"/>
      <c r="W17" s="51"/>
      <c r="X17" s="52"/>
      <c r="Y17" s="59"/>
      <c r="Z17" s="51"/>
      <c r="AA17" s="52"/>
      <c r="AB17" s="59"/>
      <c r="AC17" s="51"/>
      <c r="AD17" s="52"/>
      <c r="AE17" s="59"/>
      <c r="AF17" s="51"/>
      <c r="AG17" s="52"/>
    </row>
    <row r="18" spans="1:33" ht="18.75" customHeight="1" x14ac:dyDescent="0.25">
      <c r="A18" s="20" t="s">
        <v>78</v>
      </c>
      <c r="B18" s="18" t="s">
        <v>88</v>
      </c>
      <c r="C18" s="23" t="s">
        <v>50</v>
      </c>
      <c r="D18" s="56">
        <v>301834.70599999995</v>
      </c>
      <c r="E18" s="57">
        <v>325385.10800000007</v>
      </c>
      <c r="F18" s="58">
        <v>627219.81400000001</v>
      </c>
      <c r="G18" s="56">
        <v>301834.70599999995</v>
      </c>
      <c r="H18" s="57">
        <v>325385.10800000007</v>
      </c>
      <c r="I18" s="58">
        <v>627219.81400000001</v>
      </c>
      <c r="J18" s="56">
        <v>301834.70599999995</v>
      </c>
      <c r="K18" s="57">
        <v>325385.10800000007</v>
      </c>
      <c r="L18" s="58">
        <v>627219.81400000001</v>
      </c>
      <c r="M18" s="56">
        <v>301834.70599999995</v>
      </c>
      <c r="N18" s="57">
        <v>325385.10800000007</v>
      </c>
      <c r="O18" s="58">
        <v>627219.81400000001</v>
      </c>
      <c r="P18" s="56">
        <v>301834.70599999995</v>
      </c>
      <c r="Q18" s="57">
        <v>325385.10800000007</v>
      </c>
      <c r="R18" s="58">
        <v>627219.81400000001</v>
      </c>
      <c r="S18" s="56">
        <v>7875.2560000000003</v>
      </c>
      <c r="T18" s="57">
        <v>7090.8490000000002</v>
      </c>
      <c r="U18" s="58">
        <v>14966.105</v>
      </c>
      <c r="V18" s="56">
        <v>7875.2560000000003</v>
      </c>
      <c r="W18" s="57">
        <v>7090.8490000000002</v>
      </c>
      <c r="X18" s="58">
        <v>14966.105</v>
      </c>
      <c r="Y18" s="56">
        <v>7875.2560000000003</v>
      </c>
      <c r="Z18" s="57">
        <v>7090.8490000000002</v>
      </c>
      <c r="AA18" s="58">
        <v>14966.105</v>
      </c>
      <c r="AB18" s="56">
        <v>7875.2560000000003</v>
      </c>
      <c r="AC18" s="57">
        <v>7090.8490000000002</v>
      </c>
      <c r="AD18" s="58">
        <v>14966.105</v>
      </c>
      <c r="AE18" s="56">
        <v>7875.2560000000003</v>
      </c>
      <c r="AF18" s="57">
        <v>7090.8490000000002</v>
      </c>
      <c r="AG18" s="58">
        <v>14966.105</v>
      </c>
    </row>
    <row r="19" spans="1:33" ht="18.75" customHeight="1" x14ac:dyDescent="0.25">
      <c r="A19" s="20" t="s">
        <v>79</v>
      </c>
      <c r="B19" s="21" t="s">
        <v>82</v>
      </c>
      <c r="C19" s="23" t="s">
        <v>50</v>
      </c>
      <c r="D19" s="59">
        <v>249407.87400000001</v>
      </c>
      <c r="E19" s="51">
        <v>256300.7</v>
      </c>
      <c r="F19" s="52">
        <v>505708.57400000002</v>
      </c>
      <c r="G19" s="59">
        <v>249407.87400000001</v>
      </c>
      <c r="H19" s="51">
        <v>256300.7</v>
      </c>
      <c r="I19" s="52">
        <v>505708.57400000002</v>
      </c>
      <c r="J19" s="59">
        <v>249407.87400000001</v>
      </c>
      <c r="K19" s="51">
        <v>256300.7</v>
      </c>
      <c r="L19" s="52">
        <v>505708.57400000002</v>
      </c>
      <c r="M19" s="59">
        <v>249407.87400000001</v>
      </c>
      <c r="N19" s="51">
        <v>256300.7</v>
      </c>
      <c r="O19" s="52">
        <v>505708.57400000002</v>
      </c>
      <c r="P19" s="59">
        <v>249407.87400000001</v>
      </c>
      <c r="Q19" s="51">
        <v>256300.7</v>
      </c>
      <c r="R19" s="52">
        <v>505708.57400000002</v>
      </c>
      <c r="S19" s="59">
        <v>6870.0309999999999</v>
      </c>
      <c r="T19" s="51">
        <v>6271.0739999999996</v>
      </c>
      <c r="U19" s="52">
        <v>13141.105</v>
      </c>
      <c r="V19" s="59">
        <v>6870.0309999999999</v>
      </c>
      <c r="W19" s="51">
        <v>6271.0739999999996</v>
      </c>
      <c r="X19" s="52">
        <v>13141.105</v>
      </c>
      <c r="Y19" s="59">
        <v>6870.0309999999999</v>
      </c>
      <c r="Z19" s="51">
        <v>6271.0739999999996</v>
      </c>
      <c r="AA19" s="52">
        <v>13141.105</v>
      </c>
      <c r="AB19" s="59">
        <v>6870.0309999999999</v>
      </c>
      <c r="AC19" s="51">
        <v>6271.0739999999996</v>
      </c>
      <c r="AD19" s="52">
        <v>13141.105</v>
      </c>
      <c r="AE19" s="59">
        <v>6870.0309999999999</v>
      </c>
      <c r="AF19" s="51">
        <v>6271.0739999999996</v>
      </c>
      <c r="AG19" s="52">
        <v>13141.105</v>
      </c>
    </row>
    <row r="20" spans="1:33" ht="18.75" customHeight="1" x14ac:dyDescent="0.25">
      <c r="A20" s="20"/>
      <c r="B20" s="26" t="s">
        <v>93</v>
      </c>
      <c r="C20" s="23" t="s">
        <v>50</v>
      </c>
      <c r="D20" s="59">
        <v>249407.87400000001</v>
      </c>
      <c r="E20" s="51">
        <v>256300.7</v>
      </c>
      <c r="F20" s="52">
        <v>505708.57400000002</v>
      </c>
      <c r="G20" s="59">
        <v>249407.87400000001</v>
      </c>
      <c r="H20" s="51">
        <v>256300.7</v>
      </c>
      <c r="I20" s="52">
        <v>505708.57400000002</v>
      </c>
      <c r="J20" s="59">
        <v>249407.87400000001</v>
      </c>
      <c r="K20" s="51">
        <v>256300.7</v>
      </c>
      <c r="L20" s="52">
        <v>505708.57400000002</v>
      </c>
      <c r="M20" s="59">
        <v>249407.87400000001</v>
      </c>
      <c r="N20" s="51">
        <v>256300.7</v>
      </c>
      <c r="O20" s="52">
        <v>505708.57400000002</v>
      </c>
      <c r="P20" s="59">
        <v>249407.87400000001</v>
      </c>
      <c r="Q20" s="51">
        <v>256300.7</v>
      </c>
      <c r="R20" s="52">
        <v>505708.57400000002</v>
      </c>
      <c r="S20" s="59">
        <v>6870.0309999999999</v>
      </c>
      <c r="T20" s="51">
        <v>6271.0739999999996</v>
      </c>
      <c r="U20" s="52">
        <v>13141.105</v>
      </c>
      <c r="V20" s="59">
        <v>6870.0309999999999</v>
      </c>
      <c r="W20" s="51">
        <v>6271.0739999999996</v>
      </c>
      <c r="X20" s="52">
        <v>13141.105</v>
      </c>
      <c r="Y20" s="59">
        <v>6870.0309999999999</v>
      </c>
      <c r="Z20" s="51">
        <v>6271.0739999999996</v>
      </c>
      <c r="AA20" s="52">
        <v>13141.105</v>
      </c>
      <c r="AB20" s="59">
        <v>6870.0309999999999</v>
      </c>
      <c r="AC20" s="51">
        <v>6271.0739999999996</v>
      </c>
      <c r="AD20" s="52">
        <v>13141.105</v>
      </c>
      <c r="AE20" s="59">
        <v>6870.0309999999999</v>
      </c>
      <c r="AF20" s="51">
        <v>6271.0739999999996</v>
      </c>
      <c r="AG20" s="52">
        <v>13141.105</v>
      </c>
    </row>
    <row r="21" spans="1:33" ht="18.75" customHeight="1" x14ac:dyDescent="0.25">
      <c r="A21" s="20"/>
      <c r="B21" s="26" t="s">
        <v>94</v>
      </c>
      <c r="C21" s="23" t="s">
        <v>50</v>
      </c>
      <c r="D21" s="59"/>
      <c r="E21" s="51"/>
      <c r="F21" s="52"/>
      <c r="G21" s="59"/>
      <c r="H21" s="51"/>
      <c r="I21" s="52"/>
      <c r="J21" s="59"/>
      <c r="K21" s="51"/>
      <c r="L21" s="52"/>
      <c r="M21" s="59"/>
      <c r="N21" s="51"/>
      <c r="O21" s="52"/>
      <c r="P21" s="59"/>
      <c r="Q21" s="51"/>
      <c r="R21" s="52"/>
      <c r="S21" s="59"/>
      <c r="T21" s="51"/>
      <c r="U21" s="60"/>
      <c r="V21" s="59"/>
      <c r="W21" s="51"/>
      <c r="X21" s="52">
        <v>0</v>
      </c>
      <c r="Y21" s="59"/>
      <c r="Z21" s="51"/>
      <c r="AA21" s="52">
        <v>0</v>
      </c>
      <c r="AB21" s="59"/>
      <c r="AC21" s="51"/>
      <c r="AD21" s="52">
        <v>0</v>
      </c>
      <c r="AE21" s="59"/>
      <c r="AF21" s="51"/>
      <c r="AG21" s="52">
        <v>0</v>
      </c>
    </row>
    <row r="22" spans="1:33" ht="18.75" customHeight="1" x14ac:dyDescent="0.25">
      <c r="A22" s="20" t="s">
        <v>80</v>
      </c>
      <c r="B22" s="21" t="s">
        <v>83</v>
      </c>
      <c r="C22" s="23" t="s">
        <v>50</v>
      </c>
      <c r="D22" s="59">
        <v>26721.453000000001</v>
      </c>
      <c r="E22" s="51">
        <v>21303.875</v>
      </c>
      <c r="F22" s="52">
        <v>48025.328000000001</v>
      </c>
      <c r="G22" s="59">
        <v>26721.453000000001</v>
      </c>
      <c r="H22" s="51">
        <v>21303.875</v>
      </c>
      <c r="I22" s="52">
        <v>48025.328000000001</v>
      </c>
      <c r="J22" s="59">
        <v>26721.453000000001</v>
      </c>
      <c r="K22" s="51">
        <v>21303.875</v>
      </c>
      <c r="L22" s="52">
        <v>48025.328000000001</v>
      </c>
      <c r="M22" s="59">
        <v>26721.453000000001</v>
      </c>
      <c r="N22" s="51">
        <v>21303.875</v>
      </c>
      <c r="O22" s="52">
        <v>48025.328000000001</v>
      </c>
      <c r="P22" s="59">
        <v>26721.453000000001</v>
      </c>
      <c r="Q22" s="51">
        <v>21303.875</v>
      </c>
      <c r="R22" s="52">
        <v>48025.328000000001</v>
      </c>
      <c r="S22" s="59">
        <v>934.34199999999998</v>
      </c>
      <c r="T22" s="51">
        <v>680.65800000000002</v>
      </c>
      <c r="U22" s="52">
        <v>1615</v>
      </c>
      <c r="V22" s="59">
        <v>934.34199999999998</v>
      </c>
      <c r="W22" s="51">
        <v>680.65800000000002</v>
      </c>
      <c r="X22" s="52">
        <v>1615</v>
      </c>
      <c r="Y22" s="59">
        <v>934.34199999999998</v>
      </c>
      <c r="Z22" s="51">
        <v>680.65800000000002</v>
      </c>
      <c r="AA22" s="52">
        <v>1615</v>
      </c>
      <c r="AB22" s="59">
        <v>934.34199999999998</v>
      </c>
      <c r="AC22" s="51">
        <v>680.65800000000002</v>
      </c>
      <c r="AD22" s="52">
        <v>1615</v>
      </c>
      <c r="AE22" s="59">
        <v>934.34199999999998</v>
      </c>
      <c r="AF22" s="51">
        <v>680.65800000000002</v>
      </c>
      <c r="AG22" s="52">
        <v>1615</v>
      </c>
    </row>
    <row r="23" spans="1:33" ht="18.75" customHeight="1" x14ac:dyDescent="0.25">
      <c r="A23" s="20" t="s">
        <v>81</v>
      </c>
      <c r="B23" s="21" t="s">
        <v>84</v>
      </c>
      <c r="C23" s="23" t="s">
        <v>50</v>
      </c>
      <c r="D23" s="59">
        <v>25705.379000000001</v>
      </c>
      <c r="E23" s="51">
        <v>47780.532999999996</v>
      </c>
      <c r="F23" s="52">
        <v>73485.911999999997</v>
      </c>
      <c r="G23" s="59">
        <v>25705.379000000001</v>
      </c>
      <c r="H23" s="51">
        <v>47780.532999999996</v>
      </c>
      <c r="I23" s="52">
        <v>73485.911999999997</v>
      </c>
      <c r="J23" s="59">
        <v>25705.379000000001</v>
      </c>
      <c r="K23" s="51">
        <v>47780.532999999996</v>
      </c>
      <c r="L23" s="52">
        <v>73485.911999999997</v>
      </c>
      <c r="M23" s="59">
        <v>25705.379000000001</v>
      </c>
      <c r="N23" s="51">
        <v>47780.532999999996</v>
      </c>
      <c r="O23" s="52">
        <v>73485.911999999997</v>
      </c>
      <c r="P23" s="59">
        <v>25705.379000000001</v>
      </c>
      <c r="Q23" s="51">
        <v>47780.532999999996</v>
      </c>
      <c r="R23" s="52">
        <v>73485.911999999997</v>
      </c>
      <c r="S23" s="59">
        <v>70.882999999999996</v>
      </c>
      <c r="T23" s="51">
        <v>139.11700000000002</v>
      </c>
      <c r="U23" s="52">
        <v>210</v>
      </c>
      <c r="V23" s="59">
        <v>70.882999999999996</v>
      </c>
      <c r="W23" s="51">
        <v>139.11700000000002</v>
      </c>
      <c r="X23" s="52">
        <v>210</v>
      </c>
      <c r="Y23" s="59">
        <v>70.882999999999996</v>
      </c>
      <c r="Z23" s="51">
        <v>139.11700000000002</v>
      </c>
      <c r="AA23" s="52">
        <v>210</v>
      </c>
      <c r="AB23" s="59">
        <v>70.882999999999996</v>
      </c>
      <c r="AC23" s="51">
        <v>139.11700000000002</v>
      </c>
      <c r="AD23" s="52">
        <v>210</v>
      </c>
      <c r="AE23" s="59">
        <v>70.882999999999996</v>
      </c>
      <c r="AF23" s="51">
        <v>139.11700000000002</v>
      </c>
      <c r="AG23" s="52">
        <v>210</v>
      </c>
    </row>
    <row r="24" spans="1:33" ht="28.5" x14ac:dyDescent="0.25">
      <c r="A24" s="22" t="s">
        <v>9</v>
      </c>
      <c r="B24" s="18" t="s">
        <v>73</v>
      </c>
      <c r="C24" s="23" t="s">
        <v>50</v>
      </c>
      <c r="D24" s="59">
        <v>0</v>
      </c>
      <c r="E24" s="51">
        <v>0</v>
      </c>
      <c r="F24" s="52">
        <v>0</v>
      </c>
      <c r="G24" s="59">
        <v>0</v>
      </c>
      <c r="H24" s="51">
        <v>0</v>
      </c>
      <c r="I24" s="52">
        <v>0</v>
      </c>
      <c r="J24" s="59">
        <v>0</v>
      </c>
      <c r="K24" s="51">
        <v>0</v>
      </c>
      <c r="L24" s="52">
        <v>0</v>
      </c>
      <c r="M24" s="59">
        <v>0</v>
      </c>
      <c r="N24" s="51">
        <v>0</v>
      </c>
      <c r="O24" s="52">
        <v>0</v>
      </c>
      <c r="P24" s="59">
        <v>0</v>
      </c>
      <c r="Q24" s="51">
        <v>0</v>
      </c>
      <c r="R24" s="52">
        <v>0</v>
      </c>
      <c r="S24" s="59">
        <v>0</v>
      </c>
      <c r="T24" s="51">
        <v>0</v>
      </c>
      <c r="U24" s="52">
        <v>0</v>
      </c>
      <c r="V24" s="59">
        <v>0</v>
      </c>
      <c r="W24" s="51">
        <v>0</v>
      </c>
      <c r="X24" s="52">
        <v>0</v>
      </c>
      <c r="Y24" s="59">
        <v>0</v>
      </c>
      <c r="Z24" s="51">
        <v>0</v>
      </c>
      <c r="AA24" s="52">
        <v>0</v>
      </c>
      <c r="AB24" s="59">
        <v>0</v>
      </c>
      <c r="AC24" s="51">
        <v>0</v>
      </c>
      <c r="AD24" s="52">
        <v>0</v>
      </c>
      <c r="AE24" s="59">
        <v>0</v>
      </c>
      <c r="AF24" s="51">
        <v>0</v>
      </c>
      <c r="AG24" s="52">
        <v>0</v>
      </c>
    </row>
    <row r="25" spans="1:33" ht="21" customHeight="1" x14ac:dyDescent="0.25">
      <c r="A25" s="23" t="s">
        <v>18</v>
      </c>
      <c r="B25" s="24" t="s">
        <v>89</v>
      </c>
      <c r="C25" s="23" t="s">
        <v>50</v>
      </c>
      <c r="D25" s="59"/>
      <c r="E25" s="51"/>
      <c r="F25" s="52"/>
      <c r="G25" s="59"/>
      <c r="H25" s="51"/>
      <c r="I25" s="52"/>
      <c r="J25" s="59"/>
      <c r="K25" s="51"/>
      <c r="L25" s="52"/>
      <c r="M25" s="59"/>
      <c r="N25" s="51"/>
      <c r="O25" s="52"/>
      <c r="P25" s="59"/>
      <c r="Q25" s="51"/>
      <c r="R25" s="52"/>
      <c r="S25" s="59"/>
      <c r="T25" s="51"/>
      <c r="U25" s="52"/>
      <c r="V25" s="59"/>
      <c r="W25" s="51"/>
      <c r="X25" s="52"/>
      <c r="Y25" s="59"/>
      <c r="Z25" s="51"/>
      <c r="AA25" s="52"/>
      <c r="AB25" s="59"/>
      <c r="AC25" s="51"/>
      <c r="AD25" s="52"/>
      <c r="AE25" s="59"/>
      <c r="AF25" s="51"/>
      <c r="AG25" s="52"/>
    </row>
    <row r="26" spans="1:33" ht="18.75" customHeight="1" x14ac:dyDescent="0.25">
      <c r="A26" s="23" t="s">
        <v>29</v>
      </c>
      <c r="B26" s="21" t="s">
        <v>90</v>
      </c>
      <c r="C26" s="23" t="s">
        <v>50</v>
      </c>
      <c r="D26" s="59"/>
      <c r="E26" s="51"/>
      <c r="F26" s="52"/>
      <c r="G26" s="59"/>
      <c r="H26" s="51"/>
      <c r="I26" s="52"/>
      <c r="J26" s="59"/>
      <c r="K26" s="51"/>
      <c r="L26" s="52"/>
      <c r="M26" s="59"/>
      <c r="N26" s="51"/>
      <c r="O26" s="52"/>
      <c r="P26" s="59"/>
      <c r="Q26" s="51"/>
      <c r="R26" s="52"/>
      <c r="S26" s="59"/>
      <c r="T26" s="51"/>
      <c r="U26" s="52"/>
      <c r="V26" s="59"/>
      <c r="W26" s="51"/>
      <c r="X26" s="52"/>
      <c r="Y26" s="59"/>
      <c r="Z26" s="51"/>
      <c r="AA26" s="52"/>
      <c r="AB26" s="59"/>
      <c r="AC26" s="51"/>
      <c r="AD26" s="52"/>
      <c r="AE26" s="59"/>
      <c r="AF26" s="51"/>
      <c r="AG26" s="52"/>
    </row>
    <row r="27" spans="1:33" ht="28.5" x14ac:dyDescent="0.25">
      <c r="A27" s="17" t="s">
        <v>51</v>
      </c>
      <c r="B27" s="18" t="s">
        <v>74</v>
      </c>
      <c r="C27" s="23" t="s">
        <v>50</v>
      </c>
      <c r="D27" s="59">
        <v>0</v>
      </c>
      <c r="E27" s="51">
        <v>0</v>
      </c>
      <c r="F27" s="52">
        <v>0</v>
      </c>
      <c r="G27" s="59">
        <v>0</v>
      </c>
      <c r="H27" s="51">
        <v>0</v>
      </c>
      <c r="I27" s="52">
        <v>0</v>
      </c>
      <c r="J27" s="59">
        <v>0</v>
      </c>
      <c r="K27" s="51">
        <v>0</v>
      </c>
      <c r="L27" s="52">
        <v>0</v>
      </c>
      <c r="M27" s="59">
        <v>0</v>
      </c>
      <c r="N27" s="51">
        <v>0</v>
      </c>
      <c r="O27" s="52">
        <v>0</v>
      </c>
      <c r="P27" s="59">
        <v>0</v>
      </c>
      <c r="Q27" s="51">
        <v>0</v>
      </c>
      <c r="R27" s="52">
        <v>0</v>
      </c>
      <c r="S27" s="59">
        <v>0</v>
      </c>
      <c r="T27" s="51">
        <v>0</v>
      </c>
      <c r="U27" s="52">
        <v>0</v>
      </c>
      <c r="V27" s="59">
        <v>0</v>
      </c>
      <c r="W27" s="51">
        <v>0</v>
      </c>
      <c r="X27" s="52">
        <v>0</v>
      </c>
      <c r="Y27" s="59">
        <v>0</v>
      </c>
      <c r="Z27" s="51">
        <v>0</v>
      </c>
      <c r="AA27" s="52">
        <v>0</v>
      </c>
      <c r="AB27" s="59">
        <v>0</v>
      </c>
      <c r="AC27" s="51">
        <v>0</v>
      </c>
      <c r="AD27" s="52">
        <v>0</v>
      </c>
      <c r="AE27" s="59">
        <v>0</v>
      </c>
      <c r="AF27" s="51">
        <v>0</v>
      </c>
      <c r="AG27" s="52">
        <v>0</v>
      </c>
    </row>
    <row r="28" spans="1:33" ht="18.75" customHeight="1" x14ac:dyDescent="0.25">
      <c r="A28" s="23" t="s">
        <v>52</v>
      </c>
      <c r="B28" s="21" t="s">
        <v>91</v>
      </c>
      <c r="C28" s="23" t="s">
        <v>50</v>
      </c>
      <c r="D28" s="59"/>
      <c r="E28" s="51"/>
      <c r="F28" s="52"/>
      <c r="G28" s="59"/>
      <c r="H28" s="51"/>
      <c r="I28" s="52"/>
      <c r="J28" s="59"/>
      <c r="K28" s="51"/>
      <c r="L28" s="52"/>
      <c r="M28" s="59"/>
      <c r="N28" s="51"/>
      <c r="O28" s="52"/>
      <c r="P28" s="59"/>
      <c r="Q28" s="51"/>
      <c r="R28" s="52"/>
      <c r="S28" s="59"/>
      <c r="T28" s="51"/>
      <c r="U28" s="52"/>
      <c r="V28" s="59"/>
      <c r="W28" s="51"/>
      <c r="X28" s="52"/>
      <c r="Y28" s="59"/>
      <c r="Z28" s="51"/>
      <c r="AA28" s="52"/>
      <c r="AB28" s="59"/>
      <c r="AC28" s="51"/>
      <c r="AD28" s="52"/>
      <c r="AE28" s="59"/>
      <c r="AF28" s="51"/>
      <c r="AG28" s="52"/>
    </row>
    <row r="29" spans="1:33" ht="30" x14ac:dyDescent="0.25">
      <c r="A29" s="23" t="s">
        <v>53</v>
      </c>
      <c r="B29" s="21" t="s">
        <v>92</v>
      </c>
      <c r="C29" s="23" t="s">
        <v>50</v>
      </c>
      <c r="D29" s="59"/>
      <c r="E29" s="51"/>
      <c r="F29" s="52"/>
      <c r="G29" s="59"/>
      <c r="H29" s="51"/>
      <c r="I29" s="52"/>
      <c r="J29" s="59"/>
      <c r="K29" s="51"/>
      <c r="L29" s="52"/>
      <c r="M29" s="59"/>
      <c r="N29" s="51"/>
      <c r="O29" s="52"/>
      <c r="P29" s="59"/>
      <c r="Q29" s="51"/>
      <c r="R29" s="52"/>
      <c r="S29" s="59"/>
      <c r="T29" s="51"/>
      <c r="U29" s="52"/>
      <c r="V29" s="59"/>
      <c r="W29" s="51"/>
      <c r="X29" s="52"/>
      <c r="Y29" s="59"/>
      <c r="Z29" s="51"/>
      <c r="AA29" s="52"/>
      <c r="AB29" s="59"/>
      <c r="AC29" s="51"/>
      <c r="AD29" s="52"/>
      <c r="AE29" s="59"/>
      <c r="AF29" s="51"/>
      <c r="AG29" s="52"/>
    </row>
    <row r="30" spans="1:33" ht="31.5" customHeight="1" x14ac:dyDescent="0.25">
      <c r="A30" s="17" t="s">
        <v>54</v>
      </c>
      <c r="B30" s="18" t="s">
        <v>75</v>
      </c>
      <c r="C30" s="23" t="s">
        <v>50</v>
      </c>
      <c r="D30" s="59"/>
      <c r="E30" s="51"/>
      <c r="F30" s="52"/>
      <c r="G30" s="59"/>
      <c r="H30" s="51"/>
      <c r="I30" s="52"/>
      <c r="J30" s="59"/>
      <c r="K30" s="51"/>
      <c r="L30" s="52"/>
      <c r="M30" s="59"/>
      <c r="N30" s="51"/>
      <c r="O30" s="52"/>
      <c r="P30" s="59"/>
      <c r="Q30" s="51"/>
      <c r="R30" s="52"/>
      <c r="S30" s="59"/>
      <c r="T30" s="51"/>
      <c r="U30" s="52"/>
      <c r="V30" s="59"/>
      <c r="W30" s="51"/>
      <c r="X30" s="52"/>
      <c r="Y30" s="59"/>
      <c r="Z30" s="51"/>
      <c r="AA30" s="52"/>
      <c r="AB30" s="59"/>
      <c r="AC30" s="51"/>
      <c r="AD30" s="52"/>
      <c r="AE30" s="59"/>
      <c r="AF30" s="51"/>
      <c r="AG30" s="52"/>
    </row>
    <row r="31" spans="1:33" ht="20.25" customHeight="1" x14ac:dyDescent="0.25">
      <c r="A31" s="27" t="s">
        <v>55</v>
      </c>
      <c r="B31" s="28" t="s">
        <v>85</v>
      </c>
      <c r="C31" s="25" t="s">
        <v>50</v>
      </c>
      <c r="D31" s="61">
        <v>535830.28099999996</v>
      </c>
      <c r="E31" s="62">
        <v>464022.16300000006</v>
      </c>
      <c r="F31" s="63">
        <v>999852.44400000002</v>
      </c>
      <c r="G31" s="61">
        <v>535830.28099999996</v>
      </c>
      <c r="H31" s="62">
        <v>464022.16300000006</v>
      </c>
      <c r="I31" s="63">
        <v>999852.44400000002</v>
      </c>
      <c r="J31" s="61">
        <v>535830.28099999996</v>
      </c>
      <c r="K31" s="62">
        <v>464022.16300000006</v>
      </c>
      <c r="L31" s="63">
        <v>999852.44400000002</v>
      </c>
      <c r="M31" s="61">
        <v>535830.28099999996</v>
      </c>
      <c r="N31" s="62">
        <v>464022.16300000006</v>
      </c>
      <c r="O31" s="63">
        <v>999852.44400000002</v>
      </c>
      <c r="P31" s="61">
        <v>535830.28099999996</v>
      </c>
      <c r="Q31" s="62">
        <v>464022.16300000006</v>
      </c>
      <c r="R31" s="63">
        <v>999852.44400000002</v>
      </c>
      <c r="S31" s="61">
        <v>8079.54</v>
      </c>
      <c r="T31" s="62">
        <v>7220.9440000000004</v>
      </c>
      <c r="U31" s="63">
        <v>15300.484</v>
      </c>
      <c r="V31" s="61">
        <v>8079.54</v>
      </c>
      <c r="W31" s="62">
        <v>7220.9440000000004</v>
      </c>
      <c r="X31" s="63">
        <v>15300.484</v>
      </c>
      <c r="Y31" s="61">
        <v>8079.54</v>
      </c>
      <c r="Z31" s="62">
        <v>7220.9440000000004</v>
      </c>
      <c r="AA31" s="63">
        <v>15300.484</v>
      </c>
      <c r="AB31" s="61">
        <v>8079.54</v>
      </c>
      <c r="AC31" s="62">
        <v>7220.9440000000004</v>
      </c>
      <c r="AD31" s="63">
        <v>15300.484</v>
      </c>
      <c r="AE31" s="61">
        <v>8079.54</v>
      </c>
      <c r="AF31" s="62">
        <v>7220.9440000000004</v>
      </c>
      <c r="AG31" s="63">
        <v>15300.484</v>
      </c>
    </row>
    <row r="33" spans="4:21" x14ac:dyDescent="0.25">
      <c r="D33" s="39"/>
      <c r="E33" s="39"/>
      <c r="F33" s="39"/>
      <c r="S33" s="40"/>
      <c r="T33" s="40"/>
      <c r="U33" s="40"/>
    </row>
  </sheetData>
  <mergeCells count="20">
    <mergeCell ref="A1:AG1"/>
    <mergeCell ref="S5:U5"/>
    <mergeCell ref="D5:F5"/>
    <mergeCell ref="P5:R5"/>
    <mergeCell ref="AE5:AG5"/>
    <mergeCell ref="D4:R4"/>
    <mergeCell ref="G5:I5"/>
    <mergeCell ref="J5:L5"/>
    <mergeCell ref="M5:O5"/>
    <mergeCell ref="D3:R3"/>
    <mergeCell ref="S3:AG3"/>
    <mergeCell ref="S4:AG4"/>
    <mergeCell ref="A2:A6"/>
    <mergeCell ref="D2:R2"/>
    <mergeCell ref="S2:AG2"/>
    <mergeCell ref="V5:X5"/>
    <mergeCell ref="Y5:AA5"/>
    <mergeCell ref="AB5:AD5"/>
    <mergeCell ref="B2:B6"/>
    <mergeCell ref="C2:C6"/>
  </mergeCells>
  <phoneticPr fontId="0" type="noConversion"/>
  <printOptions horizontalCentered="1"/>
  <pageMargins left="0.39370078740157483" right="0.39370078740157483" top="1.1811023622047245" bottom="0.39370078740157483" header="0" footer="0"/>
  <pageSetup paperSize="9" scale="51" fitToWidth="2" orientation="landscape" blackAndWhite="1" r:id="rId1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opLeftCell="B13" zoomScaleNormal="100" workbookViewId="0">
      <selection activeCell="K35" sqref="K35"/>
    </sheetView>
  </sheetViews>
  <sheetFormatPr defaultColWidth="9.140625" defaultRowHeight="15.75" x14ac:dyDescent="0.25"/>
  <cols>
    <col min="1" max="1" width="3.7109375" style="1" hidden="1" customWidth="1"/>
    <col min="2" max="2" width="7.42578125" style="1" customWidth="1"/>
    <col min="3" max="3" width="38.5703125" style="1" customWidth="1"/>
    <col min="4" max="4" width="14.28515625" style="1" customWidth="1"/>
    <col min="5" max="9" width="10.5703125" style="1" customWidth="1"/>
    <col min="10" max="10" width="9.140625" style="1"/>
    <col min="11" max="11" width="11.140625" style="1" bestFit="1" customWidth="1"/>
    <col min="12" max="12" width="9.28515625" style="1" bestFit="1" customWidth="1"/>
    <col min="13" max="16384" width="9.140625" style="1"/>
  </cols>
  <sheetData>
    <row r="1" spans="2:18" ht="48" customHeight="1" x14ac:dyDescent="0.25">
      <c r="B1" s="208" t="s">
        <v>98</v>
      </c>
      <c r="C1" s="208"/>
      <c r="D1" s="208"/>
      <c r="E1" s="208"/>
      <c r="F1" s="208"/>
      <c r="G1" s="208"/>
      <c r="H1" s="208"/>
      <c r="I1" s="208"/>
    </row>
    <row r="2" spans="2:18" x14ac:dyDescent="0.25">
      <c r="B2" s="209"/>
      <c r="C2" s="209"/>
      <c r="D2" s="209"/>
      <c r="E2" s="209"/>
    </row>
    <row r="3" spans="2:18" x14ac:dyDescent="0.25">
      <c r="B3" s="185" t="s">
        <v>99</v>
      </c>
      <c r="C3" s="185"/>
      <c r="D3" s="185"/>
      <c r="E3" s="185"/>
      <c r="F3" s="185"/>
      <c r="G3" s="185"/>
      <c r="H3" s="185"/>
      <c r="I3" s="185"/>
    </row>
    <row r="4" spans="2:18" ht="81.75" customHeight="1" x14ac:dyDescent="0.25">
      <c r="B4" s="42" t="s">
        <v>121</v>
      </c>
      <c r="C4" s="182" t="s">
        <v>11</v>
      </c>
      <c r="D4" s="183"/>
      <c r="E4" s="184"/>
      <c r="F4" s="210" t="s">
        <v>0</v>
      </c>
      <c r="G4" s="211"/>
      <c r="H4" s="182" t="s">
        <v>12</v>
      </c>
      <c r="I4" s="184"/>
      <c r="K4" s="147"/>
      <c r="L4" s="147"/>
      <c r="M4" s="147"/>
      <c r="N4" s="147"/>
      <c r="O4" s="147"/>
      <c r="P4" s="147"/>
      <c r="Q4" s="147"/>
      <c r="R4" s="147"/>
    </row>
    <row r="5" spans="2:18" x14ac:dyDescent="0.25">
      <c r="B5" s="42">
        <v>1</v>
      </c>
      <c r="C5" s="182">
        <v>2</v>
      </c>
      <c r="D5" s="183"/>
      <c r="E5" s="184"/>
      <c r="F5" s="182">
        <v>3</v>
      </c>
      <c r="G5" s="184"/>
      <c r="H5" s="182">
        <v>4</v>
      </c>
      <c r="I5" s="184"/>
      <c r="K5" s="147"/>
      <c r="L5" s="147"/>
      <c r="M5" s="147"/>
      <c r="N5" s="147"/>
      <c r="O5" s="147"/>
      <c r="P5" s="147"/>
      <c r="Q5" s="147"/>
      <c r="R5" s="147"/>
    </row>
    <row r="6" spans="2:18" x14ac:dyDescent="0.25">
      <c r="B6" s="29" t="s">
        <v>5</v>
      </c>
      <c r="C6" s="205" t="s">
        <v>10</v>
      </c>
      <c r="D6" s="206"/>
      <c r="E6" s="207"/>
      <c r="F6" s="182"/>
      <c r="G6" s="184"/>
      <c r="H6" s="182"/>
      <c r="I6" s="184"/>
      <c r="K6" s="147"/>
      <c r="L6" s="147"/>
      <c r="M6" s="147"/>
      <c r="N6" s="147"/>
      <c r="O6" s="147"/>
      <c r="P6" s="147"/>
      <c r="Q6" s="147"/>
      <c r="R6" s="147"/>
    </row>
    <row r="7" spans="2:18" ht="32.25" customHeight="1" x14ac:dyDescent="0.25">
      <c r="B7" s="42" t="s">
        <v>6</v>
      </c>
      <c r="C7" s="200" t="s">
        <v>113</v>
      </c>
      <c r="D7" s="201"/>
      <c r="E7" s="202"/>
      <c r="F7" s="182" t="s">
        <v>106</v>
      </c>
      <c r="G7" s="184"/>
      <c r="H7" s="203">
        <v>729.83772925000005</v>
      </c>
      <c r="I7" s="204"/>
      <c r="K7" s="147"/>
      <c r="L7" s="147"/>
      <c r="M7" s="147"/>
      <c r="N7" s="147"/>
      <c r="O7" s="147"/>
      <c r="P7" s="147"/>
      <c r="Q7" s="147"/>
      <c r="R7" s="147"/>
    </row>
    <row r="8" spans="2:18" ht="15.75" customHeight="1" x14ac:dyDescent="0.25">
      <c r="B8" s="42" t="s">
        <v>7</v>
      </c>
      <c r="C8" s="200" t="s">
        <v>114</v>
      </c>
      <c r="D8" s="201"/>
      <c r="E8" s="202"/>
      <c r="F8" s="182" t="s">
        <v>107</v>
      </c>
      <c r="G8" s="184"/>
      <c r="H8" s="203">
        <v>752.64250897810598</v>
      </c>
      <c r="I8" s="204"/>
      <c r="K8" s="148"/>
      <c r="L8" s="148"/>
      <c r="M8" s="149"/>
      <c r="N8" s="147"/>
      <c r="O8" s="147"/>
      <c r="P8" s="147"/>
      <c r="Q8" s="147"/>
      <c r="R8" s="147"/>
    </row>
    <row r="9" spans="2:18" ht="15.75" customHeight="1" x14ac:dyDescent="0.25">
      <c r="B9" s="42" t="s">
        <v>8</v>
      </c>
      <c r="C9" s="200" t="s">
        <v>114</v>
      </c>
      <c r="D9" s="201"/>
      <c r="E9" s="202"/>
      <c r="F9" s="182" t="s">
        <v>108</v>
      </c>
      <c r="G9" s="184"/>
      <c r="H9" s="203">
        <v>774.99449373616301</v>
      </c>
      <c r="I9" s="204"/>
      <c r="K9" s="147"/>
      <c r="L9" s="147"/>
      <c r="M9" s="147"/>
      <c r="N9" s="147"/>
      <c r="O9" s="147"/>
      <c r="P9" s="147"/>
      <c r="Q9" s="147"/>
      <c r="R9" s="147"/>
    </row>
    <row r="10" spans="2:18" ht="15.75" customHeight="1" x14ac:dyDescent="0.25">
      <c r="B10" s="42" t="s">
        <v>111</v>
      </c>
      <c r="C10" s="200" t="s">
        <v>114</v>
      </c>
      <c r="D10" s="201"/>
      <c r="E10" s="202"/>
      <c r="F10" s="182" t="s">
        <v>109</v>
      </c>
      <c r="G10" s="184"/>
      <c r="H10" s="198">
        <v>798.01028796108403</v>
      </c>
      <c r="I10" s="199"/>
      <c r="K10" s="147"/>
      <c r="L10" s="147"/>
      <c r="M10" s="147"/>
      <c r="N10" s="147"/>
      <c r="O10" s="147"/>
      <c r="P10" s="147"/>
      <c r="Q10" s="147"/>
      <c r="R10" s="147"/>
    </row>
    <row r="11" spans="2:18" ht="15.75" customHeight="1" x14ac:dyDescent="0.25">
      <c r="B11" s="42" t="s">
        <v>112</v>
      </c>
      <c r="C11" s="200" t="s">
        <v>114</v>
      </c>
      <c r="D11" s="201"/>
      <c r="E11" s="202"/>
      <c r="F11" s="182" t="s">
        <v>110</v>
      </c>
      <c r="G11" s="184"/>
      <c r="H11" s="198">
        <v>821.70960547305503</v>
      </c>
      <c r="I11" s="199"/>
      <c r="K11" s="147"/>
      <c r="L11" s="147"/>
      <c r="M11" s="147"/>
      <c r="N11" s="147"/>
      <c r="O11" s="147"/>
      <c r="P11" s="147"/>
      <c r="Q11" s="147"/>
      <c r="R11" s="147"/>
    </row>
    <row r="12" spans="2:18" ht="15.75" customHeight="1" x14ac:dyDescent="0.25">
      <c r="B12" s="29" t="s">
        <v>9</v>
      </c>
      <c r="C12" s="205" t="s">
        <v>4</v>
      </c>
      <c r="D12" s="206"/>
      <c r="E12" s="207"/>
      <c r="F12" s="182"/>
      <c r="G12" s="184"/>
      <c r="H12" s="182"/>
      <c r="I12" s="184"/>
      <c r="K12" s="147"/>
      <c r="L12" s="147"/>
      <c r="M12" s="147"/>
      <c r="N12" s="147"/>
      <c r="O12" s="147"/>
      <c r="P12" s="147"/>
      <c r="Q12" s="147"/>
      <c r="R12" s="147"/>
    </row>
    <row r="13" spans="2:18" ht="27.75" customHeight="1" x14ac:dyDescent="0.25">
      <c r="B13" s="42" t="s">
        <v>116</v>
      </c>
      <c r="C13" s="200" t="s">
        <v>115</v>
      </c>
      <c r="D13" s="201"/>
      <c r="E13" s="202"/>
      <c r="F13" s="182" t="s">
        <v>106</v>
      </c>
      <c r="G13" s="184"/>
      <c r="H13" s="203">
        <v>541.41172274999997</v>
      </c>
      <c r="I13" s="204"/>
      <c r="K13" s="147"/>
      <c r="L13" s="147"/>
      <c r="M13" s="147"/>
      <c r="N13" s="147"/>
      <c r="O13" s="147"/>
      <c r="P13" s="147"/>
      <c r="Q13" s="147"/>
      <c r="R13" s="147"/>
    </row>
    <row r="14" spans="2:18" ht="15.75" customHeight="1" x14ac:dyDescent="0.25">
      <c r="B14" s="42" t="s">
        <v>117</v>
      </c>
      <c r="C14" s="200" t="s">
        <v>114</v>
      </c>
      <c r="D14" s="201"/>
      <c r="E14" s="202"/>
      <c r="F14" s="182" t="s">
        <v>107</v>
      </c>
      <c r="G14" s="184"/>
      <c r="H14" s="203">
        <v>558.32887376138399</v>
      </c>
      <c r="I14" s="204"/>
      <c r="J14" s="37"/>
      <c r="K14" s="150"/>
      <c r="L14" s="150"/>
      <c r="M14" s="147"/>
      <c r="N14" s="147"/>
      <c r="O14" s="147"/>
      <c r="P14" s="147"/>
      <c r="Q14" s="147"/>
      <c r="R14" s="147"/>
    </row>
    <row r="15" spans="2:18" ht="15.75" customHeight="1" x14ac:dyDescent="0.25">
      <c r="B15" s="42" t="s">
        <v>118</v>
      </c>
      <c r="C15" s="200" t="s">
        <v>114</v>
      </c>
      <c r="D15" s="201"/>
      <c r="E15" s="202"/>
      <c r="F15" s="182" t="s">
        <v>108</v>
      </c>
      <c r="G15" s="184"/>
      <c r="H15" s="198">
        <v>574.91013023763799</v>
      </c>
      <c r="I15" s="199"/>
      <c r="J15" s="37"/>
      <c r="K15" s="37"/>
      <c r="L15" s="37"/>
      <c r="M15" s="147"/>
      <c r="N15" s="147"/>
      <c r="O15" s="147"/>
      <c r="P15" s="147"/>
      <c r="Q15" s="147"/>
      <c r="R15" s="147"/>
    </row>
    <row r="16" spans="2:18" ht="15.75" customHeight="1" x14ac:dyDescent="0.25">
      <c r="B16" s="42" t="s">
        <v>119</v>
      </c>
      <c r="C16" s="200" t="s">
        <v>114</v>
      </c>
      <c r="D16" s="201"/>
      <c r="E16" s="202"/>
      <c r="F16" s="182" t="s">
        <v>109</v>
      </c>
      <c r="G16" s="184"/>
      <c r="H16" s="198">
        <v>591.98381703453697</v>
      </c>
      <c r="I16" s="199"/>
      <c r="J16" s="37"/>
      <c r="K16" s="151"/>
      <c r="L16" s="37"/>
      <c r="M16" s="147"/>
      <c r="N16" s="147"/>
      <c r="O16" s="147"/>
      <c r="P16" s="147"/>
      <c r="Q16" s="147"/>
      <c r="R16" s="147"/>
    </row>
    <row r="17" spans="2:18" ht="15.75" customHeight="1" x14ac:dyDescent="0.25">
      <c r="B17" s="41" t="s">
        <v>120</v>
      </c>
      <c r="C17" s="193" t="s">
        <v>114</v>
      </c>
      <c r="D17" s="194"/>
      <c r="E17" s="195"/>
      <c r="F17" s="196" t="s">
        <v>110</v>
      </c>
      <c r="G17" s="197"/>
      <c r="H17" s="198">
        <v>609.56455835266695</v>
      </c>
      <c r="I17" s="199"/>
      <c r="J17" s="37"/>
      <c r="K17" s="37"/>
      <c r="L17" s="37"/>
      <c r="M17" s="147"/>
      <c r="N17" s="147"/>
      <c r="O17" s="147"/>
      <c r="P17" s="147"/>
      <c r="Q17" s="147"/>
      <c r="R17" s="147"/>
    </row>
    <row r="18" spans="2:18" ht="15.75" customHeight="1" x14ac:dyDescent="0.25">
      <c r="B18" s="200" t="s">
        <v>13</v>
      </c>
      <c r="C18" s="201"/>
      <c r="D18" s="201"/>
      <c r="E18" s="201"/>
      <c r="F18" s="201"/>
      <c r="G18" s="202"/>
      <c r="H18" s="203">
        <f>H7+H8+H9+H10+H11+H13+H14+H15+H16+H17</f>
        <v>6753.3937275346334</v>
      </c>
      <c r="I18" s="204"/>
      <c r="J18" s="37"/>
      <c r="K18" s="151"/>
      <c r="L18" s="37"/>
      <c r="M18" s="152"/>
      <c r="N18" s="147"/>
      <c r="O18" s="152"/>
      <c r="P18" s="147"/>
      <c r="Q18" s="147"/>
      <c r="R18" s="147"/>
    </row>
    <row r="19" spans="2:18" x14ac:dyDescent="0.25">
      <c r="B19" s="3"/>
      <c r="C19" s="2"/>
      <c r="D19" s="3"/>
      <c r="E19" s="3"/>
      <c r="K19" s="147"/>
      <c r="L19" s="147"/>
      <c r="M19" s="147"/>
      <c r="N19" s="147"/>
      <c r="O19" s="147"/>
      <c r="P19" s="147"/>
      <c r="Q19" s="147"/>
      <c r="R19" s="147"/>
    </row>
    <row r="20" spans="2:18" x14ac:dyDescent="0.25">
      <c r="B20" s="185" t="s">
        <v>100</v>
      </c>
      <c r="C20" s="185"/>
      <c r="D20" s="185"/>
      <c r="E20" s="185"/>
      <c r="F20" s="185"/>
      <c r="G20" s="185"/>
      <c r="H20" s="185"/>
      <c r="I20" s="185"/>
      <c r="K20" s="147"/>
      <c r="L20" s="147"/>
      <c r="M20" s="147"/>
      <c r="N20" s="147"/>
      <c r="O20" s="147"/>
      <c r="P20" s="147"/>
      <c r="Q20" s="147"/>
      <c r="R20" s="147"/>
    </row>
    <row r="21" spans="2:18" ht="78.75" x14ac:dyDescent="0.25">
      <c r="B21" s="42" t="s">
        <v>121</v>
      </c>
      <c r="C21" s="42" t="s">
        <v>11</v>
      </c>
      <c r="D21" s="42" t="s">
        <v>125</v>
      </c>
      <c r="E21" s="186" t="s">
        <v>12</v>
      </c>
      <c r="F21" s="186"/>
      <c r="G21" s="186"/>
      <c r="H21" s="186"/>
      <c r="I21" s="186"/>
      <c r="K21" s="147"/>
      <c r="L21" s="147"/>
      <c r="M21" s="147"/>
      <c r="N21" s="147"/>
      <c r="O21" s="147"/>
      <c r="P21" s="147"/>
      <c r="Q21" s="147"/>
      <c r="R21" s="147"/>
    </row>
    <row r="22" spans="2:18" x14ac:dyDescent="0.25">
      <c r="B22" s="42">
        <v>1</v>
      </c>
      <c r="C22" s="42">
        <v>2</v>
      </c>
      <c r="D22" s="42">
        <v>3</v>
      </c>
      <c r="E22" s="186">
        <v>4</v>
      </c>
      <c r="F22" s="186"/>
      <c r="G22" s="186"/>
      <c r="H22" s="186"/>
      <c r="I22" s="186"/>
      <c r="K22" s="147"/>
      <c r="L22" s="147"/>
      <c r="M22" s="147"/>
      <c r="N22" s="147"/>
      <c r="O22" s="147"/>
      <c r="P22" s="147"/>
      <c r="Q22" s="147"/>
      <c r="R22" s="147"/>
    </row>
    <row r="23" spans="2:18" ht="15.75" customHeight="1" x14ac:dyDescent="0.25">
      <c r="B23" s="32" t="s">
        <v>5</v>
      </c>
      <c r="C23" s="4"/>
      <c r="D23" s="32"/>
      <c r="E23" s="186"/>
      <c r="F23" s="186"/>
      <c r="G23" s="186"/>
      <c r="H23" s="186"/>
      <c r="I23" s="186"/>
      <c r="K23" s="147"/>
      <c r="L23" s="147"/>
      <c r="M23" s="147"/>
      <c r="N23" s="147"/>
      <c r="O23" s="147"/>
      <c r="P23" s="147"/>
      <c r="Q23" s="147"/>
      <c r="R23" s="147"/>
    </row>
    <row r="24" spans="2:18" x14ac:dyDescent="0.25">
      <c r="B24" s="187" t="s">
        <v>13</v>
      </c>
      <c r="C24" s="188"/>
      <c r="D24" s="191"/>
      <c r="E24" s="192" t="s">
        <v>123</v>
      </c>
      <c r="F24" s="189"/>
      <c r="G24" s="189"/>
      <c r="H24" s="189"/>
      <c r="I24" s="190"/>
      <c r="K24" s="147"/>
      <c r="L24" s="147"/>
      <c r="M24" s="147"/>
      <c r="N24" s="147"/>
      <c r="O24" s="147"/>
      <c r="P24" s="147"/>
      <c r="Q24" s="147"/>
      <c r="R24" s="147"/>
    </row>
    <row r="25" spans="2:18" x14ac:dyDescent="0.25">
      <c r="B25" s="178" t="s">
        <v>26</v>
      </c>
      <c r="C25" s="178"/>
      <c r="D25" s="178"/>
      <c r="E25" s="178"/>
      <c r="F25" s="178"/>
      <c r="G25" s="178"/>
      <c r="H25" s="178"/>
      <c r="I25" s="178"/>
      <c r="K25" s="147"/>
      <c r="L25" s="147"/>
      <c r="M25" s="147"/>
      <c r="N25" s="147"/>
      <c r="O25" s="147"/>
      <c r="P25" s="147"/>
      <c r="Q25" s="147"/>
      <c r="R25" s="147"/>
    </row>
    <row r="26" spans="2:18" x14ac:dyDescent="0.25">
      <c r="B26" s="43"/>
      <c r="C26" s="43"/>
      <c r="D26" s="43"/>
      <c r="E26" s="43"/>
      <c r="K26" s="147"/>
      <c r="L26" s="147"/>
      <c r="M26" s="147"/>
      <c r="N26" s="147"/>
      <c r="O26" s="147"/>
      <c r="P26" s="147"/>
      <c r="Q26" s="147"/>
      <c r="R26" s="147"/>
    </row>
    <row r="27" spans="2:18" x14ac:dyDescent="0.25">
      <c r="B27" s="185" t="s">
        <v>101</v>
      </c>
      <c r="C27" s="185"/>
      <c r="D27" s="185"/>
      <c r="E27" s="185"/>
      <c r="F27" s="185"/>
      <c r="G27" s="185"/>
      <c r="H27" s="185"/>
      <c r="I27" s="185"/>
      <c r="K27" s="147"/>
      <c r="L27" s="147"/>
      <c r="M27" s="147"/>
      <c r="N27" s="147"/>
      <c r="O27" s="147"/>
      <c r="P27" s="147"/>
      <c r="Q27" s="147"/>
      <c r="R27" s="147"/>
    </row>
    <row r="28" spans="2:18" ht="78.75" x14ac:dyDescent="0.25">
      <c r="B28" s="42" t="s">
        <v>121</v>
      </c>
      <c r="C28" s="42" t="s">
        <v>11</v>
      </c>
      <c r="D28" s="42" t="s">
        <v>125</v>
      </c>
      <c r="E28" s="186" t="s">
        <v>12</v>
      </c>
      <c r="F28" s="186"/>
      <c r="G28" s="186"/>
      <c r="H28" s="186"/>
      <c r="I28" s="186"/>
      <c r="K28" s="147"/>
      <c r="L28" s="147"/>
      <c r="M28" s="147"/>
      <c r="N28" s="147"/>
      <c r="O28" s="147"/>
      <c r="P28" s="147"/>
      <c r="Q28" s="147"/>
      <c r="R28" s="147"/>
    </row>
    <row r="29" spans="2:18" x14ac:dyDescent="0.25">
      <c r="B29" s="42">
        <v>1</v>
      </c>
      <c r="C29" s="42">
        <v>2</v>
      </c>
      <c r="D29" s="42">
        <v>3</v>
      </c>
      <c r="E29" s="186">
        <v>4</v>
      </c>
      <c r="F29" s="186"/>
      <c r="G29" s="186"/>
      <c r="H29" s="186"/>
      <c r="I29" s="186"/>
      <c r="K29" s="147"/>
      <c r="L29" s="147"/>
      <c r="M29" s="147"/>
      <c r="N29" s="147"/>
      <c r="O29" s="147"/>
      <c r="P29" s="147"/>
      <c r="Q29" s="147"/>
      <c r="R29" s="147"/>
    </row>
    <row r="30" spans="2:18" x14ac:dyDescent="0.25">
      <c r="B30" s="32" t="s">
        <v>5</v>
      </c>
      <c r="C30" s="4"/>
      <c r="D30" s="32"/>
      <c r="E30" s="186"/>
      <c r="F30" s="186"/>
      <c r="G30" s="186"/>
      <c r="H30" s="186"/>
      <c r="I30" s="186"/>
      <c r="K30" s="147"/>
      <c r="L30" s="147"/>
      <c r="M30" s="147"/>
      <c r="N30" s="147"/>
      <c r="O30" s="147"/>
      <c r="P30" s="147"/>
      <c r="Q30" s="147"/>
      <c r="R30" s="147"/>
    </row>
    <row r="31" spans="2:18" x14ac:dyDescent="0.25">
      <c r="B31" s="187" t="s">
        <v>13</v>
      </c>
      <c r="C31" s="188"/>
      <c r="D31" s="188"/>
      <c r="E31" s="189" t="s">
        <v>123</v>
      </c>
      <c r="F31" s="189"/>
      <c r="G31" s="189"/>
      <c r="H31" s="189"/>
      <c r="I31" s="190"/>
      <c r="K31" s="147"/>
      <c r="L31" s="147"/>
      <c r="M31" s="147"/>
      <c r="N31" s="147"/>
      <c r="O31" s="147"/>
      <c r="P31" s="147"/>
      <c r="Q31" s="147"/>
      <c r="R31" s="147"/>
    </row>
    <row r="32" spans="2:18" x14ac:dyDescent="0.25">
      <c r="B32" s="178"/>
      <c r="C32" s="178"/>
      <c r="D32" s="178"/>
      <c r="E32" s="178"/>
      <c r="F32" s="178"/>
      <c r="G32" s="178"/>
      <c r="H32" s="178"/>
      <c r="I32" s="178"/>
      <c r="K32" s="147"/>
      <c r="L32" s="147"/>
      <c r="M32" s="147"/>
      <c r="N32" s="147"/>
      <c r="O32" s="147"/>
      <c r="P32" s="147"/>
      <c r="Q32" s="147"/>
      <c r="R32" s="147"/>
    </row>
    <row r="33" spans="2:18" x14ac:dyDescent="0.25">
      <c r="B33" s="179" t="s">
        <v>102</v>
      </c>
      <c r="C33" s="179"/>
      <c r="D33" s="179"/>
      <c r="E33" s="179"/>
      <c r="F33" s="179"/>
      <c r="G33" s="179"/>
      <c r="H33" s="179"/>
      <c r="I33" s="179"/>
      <c r="K33" s="147"/>
      <c r="L33" s="147"/>
      <c r="M33" s="147"/>
      <c r="N33" s="147"/>
      <c r="O33" s="147"/>
      <c r="P33" s="147"/>
      <c r="Q33" s="147"/>
      <c r="R33" s="147"/>
    </row>
    <row r="34" spans="2:18" x14ac:dyDescent="0.25">
      <c r="B34" s="180" t="s">
        <v>121</v>
      </c>
      <c r="C34" s="180" t="s">
        <v>1</v>
      </c>
      <c r="D34" s="180" t="s">
        <v>14</v>
      </c>
      <c r="E34" s="182" t="s">
        <v>15</v>
      </c>
      <c r="F34" s="183"/>
      <c r="G34" s="183"/>
      <c r="H34" s="183"/>
      <c r="I34" s="184"/>
      <c r="K34" s="147"/>
      <c r="L34" s="147"/>
      <c r="M34" s="147"/>
      <c r="N34" s="147"/>
      <c r="O34" s="147"/>
      <c r="P34" s="147"/>
      <c r="Q34" s="147"/>
      <c r="R34" s="147"/>
    </row>
    <row r="35" spans="2:18" x14ac:dyDescent="0.25">
      <c r="B35" s="181"/>
      <c r="C35" s="181"/>
      <c r="D35" s="181"/>
      <c r="E35" s="38" t="s">
        <v>106</v>
      </c>
      <c r="F35" s="38" t="s">
        <v>107</v>
      </c>
      <c r="G35" s="38" t="s">
        <v>108</v>
      </c>
      <c r="H35" s="153" t="s">
        <v>109</v>
      </c>
      <c r="I35" s="153" t="s">
        <v>110</v>
      </c>
      <c r="K35" s="147"/>
      <c r="L35" s="147"/>
      <c r="M35" s="147"/>
      <c r="N35" s="147"/>
      <c r="O35" s="147"/>
      <c r="P35" s="147"/>
      <c r="Q35" s="147"/>
      <c r="R35" s="147"/>
    </row>
    <row r="36" spans="2:18" x14ac:dyDescent="0.25">
      <c r="B36" s="42">
        <v>1</v>
      </c>
      <c r="C36" s="42">
        <v>2</v>
      </c>
      <c r="D36" s="42">
        <v>3</v>
      </c>
      <c r="E36" s="42">
        <f>D36+1</f>
        <v>4</v>
      </c>
      <c r="F36" s="42">
        <f>E36+1</f>
        <v>5</v>
      </c>
      <c r="G36" s="42">
        <f>F36+1</f>
        <v>6</v>
      </c>
      <c r="H36" s="42">
        <f>G36+1</f>
        <v>7</v>
      </c>
      <c r="I36" s="42">
        <f>H36+1</f>
        <v>8</v>
      </c>
      <c r="K36" s="147"/>
      <c r="L36" s="147"/>
      <c r="M36" s="147"/>
      <c r="N36" s="147"/>
      <c r="O36" s="147"/>
      <c r="P36" s="147"/>
      <c r="Q36" s="147"/>
      <c r="R36" s="147"/>
    </row>
    <row r="37" spans="2:18" x14ac:dyDescent="0.25">
      <c r="B37" s="8" t="s">
        <v>5</v>
      </c>
      <c r="C37" s="9" t="s">
        <v>10</v>
      </c>
      <c r="D37" s="35" t="s">
        <v>2</v>
      </c>
      <c r="E37" s="64">
        <f>[1]Бил!$M$111-[1]Бил!$M$104</f>
        <v>34040.156905688193</v>
      </c>
      <c r="F37" s="65">
        <f>[1]Бил!$Q$111-[1]Бил!$Q$104</f>
        <v>34823.056033899433</v>
      </c>
      <c r="G37" s="66">
        <f>[1]Бил!$S$111</f>
        <v>35813.336773840849</v>
      </c>
      <c r="H37" s="66">
        <f>[1]Бил!$U$111</f>
        <v>36833.086912771323</v>
      </c>
      <c r="I37" s="66">
        <f>[1]Бил!$W$111</f>
        <v>37883.18342931119</v>
      </c>
      <c r="K37" s="147"/>
      <c r="L37" s="147"/>
      <c r="M37" s="147"/>
      <c r="N37" s="147"/>
      <c r="O37" s="152"/>
      <c r="P37" s="152"/>
      <c r="Q37" s="152"/>
      <c r="R37" s="147"/>
    </row>
    <row r="38" spans="2:18" x14ac:dyDescent="0.25">
      <c r="B38" s="6" t="s">
        <v>9</v>
      </c>
      <c r="C38" s="7" t="s">
        <v>4</v>
      </c>
      <c r="D38" s="36" t="s">
        <v>2</v>
      </c>
      <c r="E38" s="67">
        <f>[1]Анюйск!$M$111-[1]Анюйск!$M$104</f>
        <v>10095.380849251045</v>
      </c>
      <c r="F38" s="68">
        <f>[1]Анюйск!$Q$111-[1]Анюйск!$Q$104</f>
        <v>10524.447514583984</v>
      </c>
      <c r="G38" s="69">
        <f>[1]Анюйск!$S$111</f>
        <v>10834.017891424992</v>
      </c>
      <c r="H38" s="69">
        <f>[1]Анюйск!$U$111</f>
        <v>11152.828164151331</v>
      </c>
      <c r="I38" s="69">
        <f>[1]Анюйск!$W$111</f>
        <v>11481.154123708269</v>
      </c>
      <c r="K38" s="147"/>
      <c r="L38" s="147"/>
      <c r="M38" s="147"/>
      <c r="N38" s="147"/>
      <c r="O38" s="152"/>
      <c r="P38" s="152"/>
      <c r="Q38" s="152"/>
      <c r="R38" s="147"/>
    </row>
    <row r="39" spans="2:18" x14ac:dyDescent="0.25">
      <c r="K39" s="147"/>
      <c r="L39" s="147"/>
      <c r="M39" s="147"/>
      <c r="N39" s="147"/>
      <c r="O39" s="147"/>
      <c r="P39" s="147"/>
      <c r="Q39" s="147"/>
      <c r="R39" s="147"/>
    </row>
  </sheetData>
  <mergeCells count="66">
    <mergeCell ref="B1:I1"/>
    <mergeCell ref="B2:E2"/>
    <mergeCell ref="B3:I3"/>
    <mergeCell ref="C4:E4"/>
    <mergeCell ref="F4:G4"/>
    <mergeCell ref="H4:I4"/>
    <mergeCell ref="C5:E5"/>
    <mergeCell ref="F5:G5"/>
    <mergeCell ref="H5:I5"/>
    <mergeCell ref="C6:E6"/>
    <mergeCell ref="F6:G6"/>
    <mergeCell ref="H6:I6"/>
    <mergeCell ref="C7:E7"/>
    <mergeCell ref="F7:G7"/>
    <mergeCell ref="H7:I7"/>
    <mergeCell ref="C8:E8"/>
    <mergeCell ref="F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G16"/>
    <mergeCell ref="H16:I16"/>
    <mergeCell ref="B25:I25"/>
    <mergeCell ref="C17:E17"/>
    <mergeCell ref="F17:G17"/>
    <mergeCell ref="H17:I17"/>
    <mergeCell ref="B18:G18"/>
    <mergeCell ref="H18:I18"/>
    <mergeCell ref="B20:I20"/>
    <mergeCell ref="E21:I21"/>
    <mergeCell ref="E22:I22"/>
    <mergeCell ref="E23:I23"/>
    <mergeCell ref="B24:D24"/>
    <mergeCell ref="E24:I24"/>
    <mergeCell ref="B27:I27"/>
    <mergeCell ref="E28:I28"/>
    <mergeCell ref="E29:I29"/>
    <mergeCell ref="E30:I30"/>
    <mergeCell ref="B31:D31"/>
    <mergeCell ref="E31:I31"/>
    <mergeCell ref="B32:I32"/>
    <mergeCell ref="B33:I33"/>
    <mergeCell ref="B34:B35"/>
    <mergeCell ref="C34:C35"/>
    <mergeCell ref="D34:D35"/>
    <mergeCell ref="E34:I34"/>
  </mergeCells>
  <printOptions horizontalCentered="1"/>
  <pageMargins left="1.1811023622047245" right="0.51181102362204722" top="0.78740157480314965" bottom="0.78740157480314965" header="0" footer="0"/>
  <pageSetup paperSize="9" scale="75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="60" zoomScaleNormal="100" workbookViewId="0">
      <selection activeCell="C44" sqref="C44"/>
    </sheetView>
  </sheetViews>
  <sheetFormatPr defaultColWidth="9.140625" defaultRowHeight="12.75" x14ac:dyDescent="0.2"/>
  <cols>
    <col min="1" max="1" width="6.5703125" style="71" customWidth="1"/>
    <col min="2" max="2" width="62.28515625" style="71" customWidth="1"/>
    <col min="3" max="3" width="11" style="71" customWidth="1"/>
    <col min="4" max="13" width="9.5703125" style="71" customWidth="1"/>
    <col min="14" max="15" width="9.140625" style="71"/>
    <col min="16" max="16" width="12" style="71" customWidth="1"/>
    <col min="17" max="17" width="9.140625" style="71"/>
    <col min="18" max="18" width="9.42578125" style="71" bestFit="1" customWidth="1"/>
    <col min="19" max="16384" width="9.140625" style="71"/>
  </cols>
  <sheetData>
    <row r="1" spans="1:13" s="70" customFormat="1" ht="15.75" x14ac:dyDescent="0.25">
      <c r="A1" s="158" t="s">
        <v>103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x14ac:dyDescent="0.2">
      <c r="A2" s="218" t="s">
        <v>121</v>
      </c>
      <c r="B2" s="221" t="s">
        <v>1</v>
      </c>
      <c r="C2" s="221" t="s">
        <v>14</v>
      </c>
      <c r="D2" s="224" t="s">
        <v>122</v>
      </c>
      <c r="E2" s="225"/>
      <c r="F2" s="225"/>
      <c r="G2" s="225"/>
      <c r="H2" s="225"/>
      <c r="I2" s="225"/>
      <c r="J2" s="225"/>
      <c r="K2" s="225"/>
      <c r="L2" s="225"/>
      <c r="M2" s="226"/>
    </row>
    <row r="3" spans="1:13" x14ac:dyDescent="0.2">
      <c r="A3" s="219"/>
      <c r="B3" s="222"/>
      <c r="C3" s="222"/>
      <c r="D3" s="227" t="s">
        <v>10</v>
      </c>
      <c r="E3" s="228"/>
      <c r="F3" s="228"/>
      <c r="G3" s="228"/>
      <c r="H3" s="229"/>
      <c r="I3" s="230" t="s">
        <v>4</v>
      </c>
      <c r="J3" s="231"/>
      <c r="K3" s="231"/>
      <c r="L3" s="231"/>
      <c r="M3" s="232"/>
    </row>
    <row r="4" spans="1:13" x14ac:dyDescent="0.2">
      <c r="A4" s="220"/>
      <c r="B4" s="223"/>
      <c r="C4" s="223"/>
      <c r="D4" s="72" t="s">
        <v>106</v>
      </c>
      <c r="E4" s="72" t="s">
        <v>107</v>
      </c>
      <c r="F4" s="72" t="s">
        <v>108</v>
      </c>
      <c r="G4" s="73" t="s">
        <v>109</v>
      </c>
      <c r="H4" s="73" t="s">
        <v>110</v>
      </c>
      <c r="I4" s="72" t="s">
        <v>106</v>
      </c>
      <c r="J4" s="72" t="s">
        <v>107</v>
      </c>
      <c r="K4" s="72" t="s">
        <v>108</v>
      </c>
      <c r="L4" s="73" t="s">
        <v>109</v>
      </c>
      <c r="M4" s="73" t="s">
        <v>110</v>
      </c>
    </row>
    <row r="5" spans="1:13" x14ac:dyDescent="0.2">
      <c r="A5" s="74">
        <v>1</v>
      </c>
      <c r="B5" s="75">
        <v>2</v>
      </c>
      <c r="C5" s="75">
        <v>3</v>
      </c>
      <c r="D5" s="76">
        <f t="shared" ref="D5:M5" si="0">C5+1</f>
        <v>4</v>
      </c>
      <c r="E5" s="76">
        <v>5</v>
      </c>
      <c r="F5" s="76">
        <f t="shared" si="0"/>
        <v>6</v>
      </c>
      <c r="G5" s="76">
        <f t="shared" si="0"/>
        <v>7</v>
      </c>
      <c r="H5" s="76">
        <f t="shared" si="0"/>
        <v>8</v>
      </c>
      <c r="I5" s="76">
        <f t="shared" si="0"/>
        <v>9</v>
      </c>
      <c r="J5" s="76">
        <f t="shared" si="0"/>
        <v>10</v>
      </c>
      <c r="K5" s="76">
        <f t="shared" si="0"/>
        <v>11</v>
      </c>
      <c r="L5" s="76">
        <f t="shared" si="0"/>
        <v>12</v>
      </c>
      <c r="M5" s="76">
        <f t="shared" si="0"/>
        <v>13</v>
      </c>
    </row>
    <row r="6" spans="1:13" ht="15.75" x14ac:dyDescent="0.2">
      <c r="A6" s="77" t="s">
        <v>28</v>
      </c>
      <c r="B6" s="212" t="s">
        <v>20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4"/>
    </row>
    <row r="7" spans="1:13" ht="47.25" x14ac:dyDescent="0.2">
      <c r="A7" s="78" t="s">
        <v>30</v>
      </c>
      <c r="B7" s="79" t="s">
        <v>22</v>
      </c>
      <c r="C7" s="80" t="s">
        <v>3</v>
      </c>
      <c r="D7" s="81">
        <f t="shared" ref="D7:M7" si="1">D8/D9*100</f>
        <v>100</v>
      </c>
      <c r="E7" s="82">
        <f t="shared" si="1"/>
        <v>100</v>
      </c>
      <c r="F7" s="82">
        <f t="shared" si="1"/>
        <v>100</v>
      </c>
      <c r="G7" s="82">
        <f t="shared" si="1"/>
        <v>100</v>
      </c>
      <c r="H7" s="82">
        <f t="shared" si="1"/>
        <v>100</v>
      </c>
      <c r="I7" s="82">
        <f t="shared" si="1"/>
        <v>100</v>
      </c>
      <c r="J7" s="82">
        <f t="shared" si="1"/>
        <v>100</v>
      </c>
      <c r="K7" s="82">
        <f t="shared" si="1"/>
        <v>100</v>
      </c>
      <c r="L7" s="82">
        <f t="shared" si="1"/>
        <v>100</v>
      </c>
      <c r="M7" s="83">
        <f t="shared" si="1"/>
        <v>100</v>
      </c>
    </row>
    <row r="8" spans="1:13" ht="15.75" x14ac:dyDescent="0.2">
      <c r="A8" s="84" t="s">
        <v>16</v>
      </c>
      <c r="B8" s="85" t="s">
        <v>34</v>
      </c>
      <c r="C8" s="86" t="s">
        <v>36</v>
      </c>
      <c r="D8" s="87">
        <f t="shared" ref="D8:M8" si="2">D9</f>
        <v>999.85244399999999</v>
      </c>
      <c r="E8" s="88">
        <f t="shared" si="2"/>
        <v>999.85244399999999</v>
      </c>
      <c r="F8" s="88">
        <f t="shared" si="2"/>
        <v>999.85244399999999</v>
      </c>
      <c r="G8" s="88">
        <f t="shared" si="2"/>
        <v>999.85244399999999</v>
      </c>
      <c r="H8" s="88">
        <f t="shared" si="2"/>
        <v>999.85244399999999</v>
      </c>
      <c r="I8" s="89">
        <f t="shared" si="2"/>
        <v>15.300484000000001</v>
      </c>
      <c r="J8" s="89">
        <f t="shared" si="2"/>
        <v>15.300484000000001</v>
      </c>
      <c r="K8" s="88">
        <f t="shared" si="2"/>
        <v>15.300484000000001</v>
      </c>
      <c r="L8" s="88">
        <f t="shared" si="2"/>
        <v>15.300484000000001</v>
      </c>
      <c r="M8" s="90">
        <f t="shared" si="2"/>
        <v>15.300484000000001</v>
      </c>
    </row>
    <row r="9" spans="1:13" ht="31.5" customHeight="1" x14ac:dyDescent="0.2">
      <c r="A9" s="84" t="s">
        <v>17</v>
      </c>
      <c r="B9" s="85" t="s">
        <v>35</v>
      </c>
      <c r="C9" s="86" t="s">
        <v>36</v>
      </c>
      <c r="D9" s="87">
        <f>D20</f>
        <v>999.85244399999999</v>
      </c>
      <c r="E9" s="88">
        <f>D9</f>
        <v>999.85244399999999</v>
      </c>
      <c r="F9" s="88">
        <f>E9</f>
        <v>999.85244399999999</v>
      </c>
      <c r="G9" s="88">
        <f>F9</f>
        <v>999.85244399999999</v>
      </c>
      <c r="H9" s="88">
        <f>G9</f>
        <v>999.85244399999999</v>
      </c>
      <c r="I9" s="89">
        <f>'[2]разд 1,2 ВО'!C24</f>
        <v>15.300484000000001</v>
      </c>
      <c r="J9" s="89">
        <f>I9</f>
        <v>15.300484000000001</v>
      </c>
      <c r="K9" s="89">
        <f t="shared" ref="K9:M9" si="3">J9</f>
        <v>15.300484000000001</v>
      </c>
      <c r="L9" s="89">
        <f t="shared" si="3"/>
        <v>15.300484000000001</v>
      </c>
      <c r="M9" s="91">
        <f t="shared" si="3"/>
        <v>15.300484000000001</v>
      </c>
    </row>
    <row r="10" spans="1:13" ht="77.25" customHeight="1" x14ac:dyDescent="0.2">
      <c r="A10" s="84" t="s">
        <v>31</v>
      </c>
      <c r="B10" s="92" t="s">
        <v>104</v>
      </c>
      <c r="C10" s="93" t="s">
        <v>3</v>
      </c>
      <c r="D10" s="94">
        <f t="shared" ref="D10:M10" si="4">D11/D12*100</f>
        <v>5.5555555555555554</v>
      </c>
      <c r="E10" s="95">
        <f t="shared" si="4"/>
        <v>5.5555555555555554</v>
      </c>
      <c r="F10" s="95">
        <f t="shared" si="4"/>
        <v>5.5555555555555554</v>
      </c>
      <c r="G10" s="95">
        <f t="shared" si="4"/>
        <v>5.5555555555555554</v>
      </c>
      <c r="H10" s="95">
        <f t="shared" si="4"/>
        <v>5.5555555555555554</v>
      </c>
      <c r="I10" s="95">
        <f t="shared" si="4"/>
        <v>3.3333333333333335</v>
      </c>
      <c r="J10" s="95">
        <f t="shared" si="4"/>
        <v>3.3333333333333335</v>
      </c>
      <c r="K10" s="95">
        <f t="shared" si="4"/>
        <v>3.3333333333333335</v>
      </c>
      <c r="L10" s="95">
        <f t="shared" si="4"/>
        <v>3.3333333333333335</v>
      </c>
      <c r="M10" s="96">
        <f t="shared" si="4"/>
        <v>3.3333333333333335</v>
      </c>
    </row>
    <row r="11" spans="1:13" ht="47.25" x14ac:dyDescent="0.2">
      <c r="A11" s="97" t="s">
        <v>18</v>
      </c>
      <c r="B11" s="98" t="s">
        <v>37</v>
      </c>
      <c r="C11" s="99" t="s">
        <v>27</v>
      </c>
      <c r="D11" s="100">
        <v>3</v>
      </c>
      <c r="E11" s="101">
        <v>3</v>
      </c>
      <c r="F11" s="101">
        <v>3</v>
      </c>
      <c r="G11" s="101">
        <v>3</v>
      </c>
      <c r="H11" s="101">
        <v>3</v>
      </c>
      <c r="I11" s="102">
        <v>1</v>
      </c>
      <c r="J11" s="102">
        <v>1</v>
      </c>
      <c r="K11" s="102">
        <v>1</v>
      </c>
      <c r="L11" s="102">
        <v>1</v>
      </c>
      <c r="M11" s="103">
        <v>1</v>
      </c>
    </row>
    <row r="12" spans="1:13" ht="15.75" x14ac:dyDescent="0.2">
      <c r="A12" s="104" t="s">
        <v>29</v>
      </c>
      <c r="B12" s="105" t="s">
        <v>38</v>
      </c>
      <c r="C12" s="106" t="s">
        <v>27</v>
      </c>
      <c r="D12" s="107">
        <v>54</v>
      </c>
      <c r="E12" s="108">
        <f>D12</f>
        <v>54</v>
      </c>
      <c r="F12" s="108">
        <f>E12</f>
        <v>54</v>
      </c>
      <c r="G12" s="108">
        <f>F12</f>
        <v>54</v>
      </c>
      <c r="H12" s="108">
        <f>G12</f>
        <v>54</v>
      </c>
      <c r="I12" s="109">
        <v>30</v>
      </c>
      <c r="J12" s="109">
        <f>I12</f>
        <v>30</v>
      </c>
      <c r="K12" s="109">
        <f>J12</f>
        <v>30</v>
      </c>
      <c r="L12" s="109">
        <f>K12</f>
        <v>30</v>
      </c>
      <c r="M12" s="110">
        <f>L12</f>
        <v>30</v>
      </c>
    </row>
    <row r="13" spans="1:13" ht="15.75" x14ac:dyDescent="0.2">
      <c r="A13" s="111" t="s">
        <v>32</v>
      </c>
      <c r="B13" s="215" t="s">
        <v>23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7"/>
    </row>
    <row r="14" spans="1:13" ht="31.5" x14ac:dyDescent="0.2">
      <c r="A14" s="112">
        <v>1</v>
      </c>
      <c r="B14" s="113" t="s">
        <v>105</v>
      </c>
      <c r="C14" s="114" t="s">
        <v>19</v>
      </c>
      <c r="D14" s="81">
        <f>D15/D16</f>
        <v>0</v>
      </c>
      <c r="E14" s="82">
        <f>E15/E16</f>
        <v>0</v>
      </c>
      <c r="F14" s="82">
        <f t="shared" ref="F14:M14" si="5">F15/F16</f>
        <v>0</v>
      </c>
      <c r="G14" s="82">
        <f t="shared" si="5"/>
        <v>0</v>
      </c>
      <c r="H14" s="82">
        <f t="shared" si="5"/>
        <v>0</v>
      </c>
      <c r="I14" s="82">
        <f t="shared" si="5"/>
        <v>0</v>
      </c>
      <c r="J14" s="82">
        <f t="shared" si="5"/>
        <v>0</v>
      </c>
      <c r="K14" s="82">
        <f t="shared" si="5"/>
        <v>0</v>
      </c>
      <c r="L14" s="82">
        <f t="shared" si="5"/>
        <v>0</v>
      </c>
      <c r="M14" s="83">
        <f t="shared" si="5"/>
        <v>0</v>
      </c>
    </row>
    <row r="15" spans="1:13" ht="15.75" x14ac:dyDescent="0.2">
      <c r="A15" s="97" t="s">
        <v>16</v>
      </c>
      <c r="B15" s="115" t="s">
        <v>39</v>
      </c>
      <c r="C15" s="116" t="s">
        <v>27</v>
      </c>
      <c r="D15" s="117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9">
        <v>0</v>
      </c>
    </row>
    <row r="16" spans="1:13" ht="15.75" x14ac:dyDescent="0.2">
      <c r="A16" s="104" t="s">
        <v>17</v>
      </c>
      <c r="B16" s="120" t="s">
        <v>40</v>
      </c>
      <c r="C16" s="121" t="s">
        <v>41</v>
      </c>
      <c r="D16" s="122">
        <v>16.64</v>
      </c>
      <c r="E16" s="123">
        <f>D16</f>
        <v>16.64</v>
      </c>
      <c r="F16" s="123">
        <f>E16</f>
        <v>16.64</v>
      </c>
      <c r="G16" s="123">
        <f>F16</f>
        <v>16.64</v>
      </c>
      <c r="H16" s="123">
        <f>G16</f>
        <v>16.64</v>
      </c>
      <c r="I16" s="124">
        <v>1.7</v>
      </c>
      <c r="J16" s="125">
        <f>I16</f>
        <v>1.7</v>
      </c>
      <c r="K16" s="125">
        <f>J16</f>
        <v>1.7</v>
      </c>
      <c r="L16" s="125">
        <f>K16</f>
        <v>1.7</v>
      </c>
      <c r="M16" s="126">
        <f>L16</f>
        <v>1.7</v>
      </c>
    </row>
    <row r="17" spans="1:18" ht="15.75" customHeight="1" x14ac:dyDescent="0.2">
      <c r="A17" s="127" t="s">
        <v>33</v>
      </c>
      <c r="B17" s="215" t="s">
        <v>24</v>
      </c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7"/>
    </row>
    <row r="18" spans="1:18" ht="47.25" x14ac:dyDescent="0.2">
      <c r="A18" s="84" t="s">
        <v>30</v>
      </c>
      <c r="B18" s="128" t="s">
        <v>21</v>
      </c>
      <c r="C18" s="129" t="s">
        <v>25</v>
      </c>
      <c r="D18" s="130">
        <f>D19/D20</f>
        <v>0.29509587650048624</v>
      </c>
      <c r="E18" s="131">
        <f>E19/E20</f>
        <v>0.29509587650048624</v>
      </c>
      <c r="F18" s="131">
        <f>F19/F20</f>
        <v>0.29509587650048624</v>
      </c>
      <c r="G18" s="131">
        <f>G19/G20</f>
        <v>0.29509587650048624</v>
      </c>
      <c r="H18" s="131">
        <f>H19/H20</f>
        <v>0.29509587650048624</v>
      </c>
      <c r="I18" s="132" t="s">
        <v>123</v>
      </c>
      <c r="J18" s="132" t="s">
        <v>123</v>
      </c>
      <c r="K18" s="132" t="s">
        <v>123</v>
      </c>
      <c r="L18" s="132" t="s">
        <v>123</v>
      </c>
      <c r="M18" s="133" t="s">
        <v>123</v>
      </c>
      <c r="Q18" s="134"/>
      <c r="R18" s="134"/>
    </row>
    <row r="19" spans="1:18" ht="31.5" x14ac:dyDescent="0.2">
      <c r="A19" s="84" t="s">
        <v>16</v>
      </c>
      <c r="B19" s="92" t="s">
        <v>42</v>
      </c>
      <c r="C19" s="129" t="s">
        <v>44</v>
      </c>
      <c r="D19" s="135">
        <v>295.05233333333331</v>
      </c>
      <c r="E19" s="136">
        <f t="shared" ref="E19:H20" si="6">D19</f>
        <v>295.05233333333331</v>
      </c>
      <c r="F19" s="137">
        <f t="shared" si="6"/>
        <v>295.05233333333331</v>
      </c>
      <c r="G19" s="137">
        <f t="shared" si="6"/>
        <v>295.05233333333331</v>
      </c>
      <c r="H19" s="137">
        <f t="shared" si="6"/>
        <v>295.05233333333331</v>
      </c>
      <c r="I19" s="138" t="s">
        <v>123</v>
      </c>
      <c r="J19" s="138" t="s">
        <v>123</v>
      </c>
      <c r="K19" s="138" t="s">
        <v>123</v>
      </c>
      <c r="L19" s="138" t="s">
        <v>123</v>
      </c>
      <c r="M19" s="139" t="s">
        <v>123</v>
      </c>
      <c r="Q19" s="134"/>
      <c r="R19" s="134"/>
    </row>
    <row r="20" spans="1:18" ht="15.75" x14ac:dyDescent="0.2">
      <c r="A20" s="140" t="s">
        <v>17</v>
      </c>
      <c r="B20" s="141" t="s">
        <v>43</v>
      </c>
      <c r="C20" s="121" t="s">
        <v>36</v>
      </c>
      <c r="D20" s="122">
        <v>999.85244399999999</v>
      </c>
      <c r="E20" s="123">
        <f t="shared" si="6"/>
        <v>999.85244399999999</v>
      </c>
      <c r="F20" s="142">
        <f t="shared" si="6"/>
        <v>999.85244399999999</v>
      </c>
      <c r="G20" s="142">
        <f t="shared" si="6"/>
        <v>999.85244399999999</v>
      </c>
      <c r="H20" s="142">
        <f t="shared" si="6"/>
        <v>999.85244399999999</v>
      </c>
      <c r="I20" s="143" t="s">
        <v>123</v>
      </c>
      <c r="J20" s="143" t="s">
        <v>123</v>
      </c>
      <c r="K20" s="143" t="s">
        <v>123</v>
      </c>
      <c r="L20" s="143" t="s">
        <v>123</v>
      </c>
      <c r="M20" s="144" t="s">
        <v>123</v>
      </c>
      <c r="Q20" s="134"/>
      <c r="R20" s="145"/>
    </row>
    <row r="21" spans="1:18" x14ac:dyDescent="0.2">
      <c r="M21" s="146"/>
    </row>
  </sheetData>
  <mergeCells count="10">
    <mergeCell ref="B6:M6"/>
    <mergeCell ref="B13:M13"/>
    <mergeCell ref="B17:M17"/>
    <mergeCell ref="A1:M1"/>
    <mergeCell ref="A2:A4"/>
    <mergeCell ref="B2:B4"/>
    <mergeCell ref="C2:C4"/>
    <mergeCell ref="D2:M2"/>
    <mergeCell ref="D3:H3"/>
    <mergeCell ref="I3:M3"/>
  </mergeCells>
  <printOptions horizontalCentered="1"/>
  <pageMargins left="0.39370078740157483" right="0.39370078740157483" top="1.1811023622047245" bottom="0.51181102362204722" header="0" footer="0"/>
  <pageSetup paperSize="9" scale="8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3,4</vt:lpstr>
      <vt:lpstr>раздел 5</vt:lpstr>
      <vt:lpstr>'раздел 2'!Заголовки_для_печати</vt:lpstr>
      <vt:lpstr>'раздел 2'!Область_печати</vt:lpstr>
      <vt:lpstr>'раздел 3,4'!Область_печати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2024-02-12T22:35:03Z</cp:lastPrinted>
  <dcterms:created xsi:type="dcterms:W3CDTF">1996-10-08T23:32:33Z</dcterms:created>
  <dcterms:modified xsi:type="dcterms:W3CDTF">2024-02-13T22:46:12Z</dcterms:modified>
</cp:coreProperties>
</file>