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40" yWindow="180" windowWidth="25365" windowHeight="14445" tabRatio="500"/>
  </bookViews>
  <sheets>
    <sheet name="Приложение 9.1.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7" i="1" l="1"/>
  <c r="AA5" i="1"/>
  <c r="AA44" i="1" l="1"/>
  <c r="Y41" i="1"/>
  <c r="Y42" i="1"/>
  <c r="Y43" i="1"/>
  <c r="Y44" i="1"/>
  <c r="AA39" i="1"/>
  <c r="AA40" i="1"/>
  <c r="AA41" i="1"/>
  <c r="AA42" i="1"/>
  <c r="AA43" i="1"/>
  <c r="AA38" i="1"/>
  <c r="AA37" i="1"/>
  <c r="AA36" i="1"/>
  <c r="AA35" i="1"/>
  <c r="AA34" i="1"/>
  <c r="AA27" i="1"/>
  <c r="AA29" i="1"/>
  <c r="AA30" i="1"/>
  <c r="AA31" i="1"/>
  <c r="AA32" i="1"/>
  <c r="AA33" i="1"/>
  <c r="AA26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22" i="1"/>
  <c r="AA21" i="1"/>
  <c r="AA22" i="1"/>
  <c r="AA23" i="1"/>
  <c r="AA24" i="1"/>
  <c r="AA20" i="1"/>
  <c r="Y18" i="1"/>
  <c r="Y19" i="1"/>
  <c r="Y17" i="1"/>
  <c r="AA17" i="1"/>
  <c r="AA18" i="1"/>
  <c r="AA16" i="1"/>
  <c r="Y10" i="1"/>
  <c r="Y11" i="1"/>
  <c r="Y12" i="1"/>
  <c r="Y9" i="1"/>
  <c r="AA9" i="1" s="1"/>
  <c r="AA8" i="1"/>
  <c r="AA10" i="1"/>
  <c r="AA11" i="1"/>
  <c r="AA12" i="1"/>
  <c r="V31" i="1" l="1"/>
  <c r="X24" i="1"/>
  <c r="V5" i="1"/>
  <c r="W5" i="1"/>
  <c r="W6" i="1"/>
  <c r="V7" i="1"/>
  <c r="W7" i="1" s="1"/>
  <c r="V8" i="1"/>
  <c r="W8" i="1" s="1"/>
  <c r="V9" i="1"/>
  <c r="W9" i="1" s="1"/>
  <c r="V10" i="1"/>
  <c r="W10" i="1" s="1"/>
  <c r="V11" i="1"/>
  <c r="W11" i="1" s="1"/>
  <c r="V12" i="1"/>
  <c r="W12" i="1" s="1"/>
  <c r="V14" i="1"/>
  <c r="W14" i="1" s="1"/>
  <c r="W15" i="1"/>
  <c r="W16" i="1"/>
  <c r="W17" i="1"/>
  <c r="W18" i="1"/>
  <c r="W19" i="1"/>
  <c r="W20" i="1"/>
  <c r="V21" i="1"/>
  <c r="W21" i="1" s="1"/>
  <c r="W22" i="1"/>
  <c r="W23" i="1"/>
  <c r="W25" i="1"/>
  <c r="V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1" i="1"/>
  <c r="W42" i="1"/>
  <c r="W43" i="1"/>
  <c r="AQ4" i="1"/>
  <c r="AR4" i="1"/>
  <c r="AQ5" i="1"/>
  <c r="AR5" i="1"/>
  <c r="AQ6" i="1"/>
  <c r="AR6" i="1"/>
  <c r="AQ7" i="1"/>
  <c r="AR7" i="1"/>
  <c r="AQ8" i="1"/>
  <c r="AR8" i="1"/>
  <c r="AQ9" i="1"/>
  <c r="AR9" i="1"/>
  <c r="AQ10" i="1"/>
  <c r="AR10" i="1"/>
  <c r="AQ11" i="1"/>
  <c r="AR11" i="1"/>
  <c r="AQ12" i="1"/>
  <c r="AR12" i="1"/>
  <c r="AQ13" i="1"/>
  <c r="AR13" i="1"/>
  <c r="AQ14" i="1"/>
  <c r="AR14" i="1"/>
  <c r="AQ15" i="1"/>
  <c r="AR15" i="1"/>
  <c r="AQ16" i="1"/>
  <c r="AR16" i="1"/>
  <c r="AQ17" i="1"/>
  <c r="AR17" i="1"/>
  <c r="AQ18" i="1"/>
  <c r="AR18" i="1"/>
  <c r="AQ19" i="1"/>
  <c r="AR19" i="1"/>
  <c r="AQ20" i="1"/>
  <c r="AR20" i="1"/>
  <c r="AQ21" i="1"/>
  <c r="AR21" i="1"/>
  <c r="AQ22" i="1"/>
  <c r="AR22" i="1"/>
  <c r="AQ23" i="1"/>
  <c r="AR23" i="1"/>
  <c r="AQ24" i="1"/>
  <c r="AR24" i="1"/>
  <c r="AQ25" i="1"/>
  <c r="AR25" i="1"/>
  <c r="AQ26" i="1"/>
  <c r="AR26" i="1"/>
  <c r="AQ27" i="1"/>
  <c r="AR27" i="1"/>
  <c r="AQ28" i="1"/>
  <c r="AR28" i="1"/>
  <c r="AQ29" i="1"/>
  <c r="AR29" i="1"/>
  <c r="AQ30" i="1"/>
  <c r="AR30" i="1"/>
  <c r="AQ31" i="1"/>
  <c r="AR31" i="1"/>
  <c r="AQ32" i="1"/>
  <c r="AR32" i="1"/>
  <c r="AQ33" i="1"/>
  <c r="AR33" i="1"/>
  <c r="AQ34" i="1"/>
  <c r="AR34" i="1"/>
  <c r="AQ35" i="1"/>
  <c r="AR35" i="1"/>
  <c r="AQ36" i="1"/>
  <c r="AR36" i="1"/>
  <c r="AQ37" i="1"/>
  <c r="AR37" i="1"/>
  <c r="AQ38" i="1"/>
  <c r="AR38" i="1"/>
  <c r="AQ39" i="1"/>
  <c r="AR39" i="1"/>
  <c r="AQ40" i="1"/>
  <c r="AR40" i="1"/>
  <c r="AQ41" i="1"/>
  <c r="AR41" i="1"/>
  <c r="AQ42" i="1"/>
  <c r="AR42" i="1"/>
  <c r="AQ43" i="1"/>
  <c r="AR43" i="1"/>
  <c r="AQ44" i="1"/>
  <c r="AR44" i="1"/>
  <c r="AR3" i="1"/>
  <c r="AQ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3" i="1"/>
  <c r="V13" i="1"/>
  <c r="W13" i="1" s="1"/>
  <c r="V4" i="1"/>
  <c r="W4" i="1" s="1"/>
  <c r="V3" i="1"/>
  <c r="O13" i="1"/>
</calcChain>
</file>

<file path=xl/sharedStrings.xml><?xml version="1.0" encoding="utf-8"?>
<sst xmlns="http://schemas.openxmlformats.org/spreadsheetml/2006/main" count="262" uniqueCount="138">
  <si>
    <t>Наименование регионального оператора</t>
  </si>
  <si>
    <t>Дата начала работы регионального оператора</t>
  </si>
  <si>
    <t>Дата создания регионального оператора</t>
  </si>
  <si>
    <t>Расчетный объем ТКО, 
образующийся в зоне деятельности регионального оператора, используемый для расчета тарифа</t>
  </si>
  <si>
    <t>Годовая необходимая валовая 
выручка регионального оператора, в том числе: (млн. руб.)</t>
  </si>
  <si>
    <t>куб.м.</t>
  </si>
  <si>
    <t>тонн</t>
  </si>
  <si>
    <t>Всего:</t>
  </si>
  <si>
    <t>Расходы на сбор и транспортирование ТКО</t>
  </si>
  <si>
    <t>Расходы на сортировку ТКО</t>
  </si>
  <si>
    <t>Расходы по захоронению ТКО</t>
  </si>
  <si>
    <t>Собственные затраты регионального оператора</t>
  </si>
  <si>
    <t xml:space="preserve">Иные затраты регионального оператора, включенные в единый тариф </t>
  </si>
  <si>
    <t>нет</t>
  </si>
  <si>
    <t xml:space="preserve">Реквизиты соглашения 
с региональным оператором </t>
  </si>
  <si>
    <t>нормативы накопления (куб.м. на чел в год)</t>
  </si>
  <si>
    <t>нормативы накопления (кг на чел в год)</t>
  </si>
  <si>
    <t>МКД</t>
  </si>
  <si>
    <t>ИЖС</t>
  </si>
  <si>
    <t>Реквизиты документа об 
утверждении норматива накопления ТКО</t>
  </si>
  <si>
    <t>Реквизиты документа об установлении тарифа</t>
  </si>
  <si>
    <t>Дифференциация нормативов накопления (да/нет), критерии дифференции</t>
  </si>
  <si>
    <t>Учтены ли в тарифе инвестиции (да/нет)</t>
  </si>
  <si>
    <t>Соглашение от 03.05.2018 № 194</t>
  </si>
  <si>
    <t>ООО "Андезит"</t>
  </si>
  <si>
    <t>Зона 1 (с.п.Алькатваам)</t>
  </si>
  <si>
    <t xml:space="preserve">Соглашение № 234 от 18.06.2018 </t>
  </si>
  <si>
    <t>ООО "Сервис Групп"</t>
  </si>
  <si>
    <t>26.01.2017 г.</t>
  </si>
  <si>
    <t>Зона 1 (г.п.Беринговский)</t>
  </si>
  <si>
    <t>Зона 2                          (г.п. Угольные Копи)</t>
  </si>
  <si>
    <t>Зона 2 (с.п.Канчалан)</t>
  </si>
  <si>
    <t>Зона 2                            (с.п. Усть-Белая )</t>
  </si>
  <si>
    <t>Соглашение № 270 от 27.08.2018</t>
  </si>
  <si>
    <t>ООО "РТК"</t>
  </si>
  <si>
    <t>08.02.2018 г.</t>
  </si>
  <si>
    <t>Зона 4 (с.п.Мейныпильгино)</t>
  </si>
  <si>
    <t>Зона 4 ( с.п.Хатырка)</t>
  </si>
  <si>
    <t xml:space="preserve">Соглашение № 176 от 19.04.2018 </t>
  </si>
  <si>
    <t>МП ЖКХ Билибинского МР</t>
  </si>
  <si>
    <t>24.01.1995 г.</t>
  </si>
  <si>
    <t>Зона 6                          (г.Билибино)</t>
  </si>
  <si>
    <t>Соглашение № 177 от 19.04.2018</t>
  </si>
  <si>
    <t>Соглашение № 178 от 19.04.2018</t>
  </si>
  <si>
    <t>Соглашение № 179 от 19.04.2018</t>
  </si>
  <si>
    <t>Соглашение № 180 от 19.04.2018</t>
  </si>
  <si>
    <t>Зона 10                     (городской округ Анадырь)</t>
  </si>
  <si>
    <t xml:space="preserve">Соглашение № 303 от 30.11.2017 </t>
  </si>
  <si>
    <t>ООО "АТК"</t>
  </si>
  <si>
    <t>23.04.2010 г.</t>
  </si>
  <si>
    <t xml:space="preserve">Соглашение № 183 от 24.04.2018 </t>
  </si>
  <si>
    <t>МП "ЧРКХ"</t>
  </si>
  <si>
    <t>23.04.2014 г.</t>
  </si>
  <si>
    <t xml:space="preserve">Соглашение № 184 от 24.04.2018 </t>
  </si>
  <si>
    <t>Зона 13                  (г.Певек)</t>
  </si>
  <si>
    <t xml:space="preserve">Соглашение № 185 от 24.04.2018 </t>
  </si>
  <si>
    <t xml:space="preserve">Соглашение № 186 от 24.04.2018 </t>
  </si>
  <si>
    <t xml:space="preserve">Соглашение № 160 от 06.04.2018 </t>
  </si>
  <si>
    <t>ООО "Полигон"</t>
  </si>
  <si>
    <t>06.05.2009 г.</t>
  </si>
  <si>
    <t xml:space="preserve">Соглашение № 163 от 09.04.2018 </t>
  </si>
  <si>
    <t>МУП ЖКХ "Провиденское"</t>
  </si>
  <si>
    <t>25.12.2012 г.</t>
  </si>
  <si>
    <t xml:space="preserve">Соглашение № 164 от 09.04.2018 </t>
  </si>
  <si>
    <t xml:space="preserve">Соглашение № 165 от 09.04.2018 </t>
  </si>
  <si>
    <t xml:space="preserve">Соглашение № 328 от 27.12.2017 </t>
  </si>
  <si>
    <t>МУП ЖКХ "Иультинское"</t>
  </si>
  <si>
    <t>30.11.2012 г.</t>
  </si>
  <si>
    <t xml:space="preserve">Соглашение № 329 от 27.12.2017 </t>
  </si>
  <si>
    <t xml:space="preserve">Соглашение № 330 от 27.12.2017 </t>
  </si>
  <si>
    <t xml:space="preserve">Соглашение № 331 от 27.12.2017 </t>
  </si>
  <si>
    <t xml:space="preserve">Соглашение № 215 от 10.05.2018 </t>
  </si>
  <si>
    <t>МУП "Айсберг"</t>
  </si>
  <si>
    <t>15.11.2012 г.</t>
  </si>
  <si>
    <t>Зона 24                       (с.п. Инчоун)</t>
  </si>
  <si>
    <t xml:space="preserve">Соглашение № 216 от 10.05.2018 </t>
  </si>
  <si>
    <t>Зона 24                       (с.п.Нешкан)</t>
  </si>
  <si>
    <t>Зона 24                       (с.п. Уэлен)</t>
  </si>
  <si>
    <t>Зона 24                       (с.п. Энурмино)</t>
  </si>
  <si>
    <t>Приказ Департамента промышленной и сельскохозяйственной политики Чукотского автономного округа от 31.08.2017 года N 35 (с изм.от 22.01.2018 г.)</t>
  </si>
  <si>
    <t>Постановление Правления КГРЦиТ ЧАО от 30.11.2018 № 20-к/12</t>
  </si>
  <si>
    <t>Постановление Правления КГРЦиТ ЧАО от от 7.12.2018 № 24-к/5</t>
  </si>
  <si>
    <t>Постановление Правления КГРЦиТ ЧАО от 30.11.2018 № 20-к/6</t>
  </si>
  <si>
    <t>Постановление Правления КГРЦиТ ЧАО от 30.11.2018 № 20-к/8</t>
  </si>
  <si>
    <t>Постановление Правления КГРЦиТ ЧАО от 19.12.2018 № 28-к/9</t>
  </si>
  <si>
    <t>Постановление Правления КГРЦиТ ЧАО от 30.11.2018 № 20-к/9</t>
  </si>
  <si>
    <t>Постановление Правления КГРЦиТ ЧАО от 30.11.2018 № 20-к/10</t>
  </si>
  <si>
    <t>Постановление Правления КГРЦиТ ЧАО от 30.11.2018 № 20-к/11</t>
  </si>
  <si>
    <t>Постановление Правления КГРЦиТ ЧАО от 30.11.2018 № 20-к/7</t>
  </si>
  <si>
    <t>Постановление Правления КГРЦиТ ЧАО от 30.11.2018 № 20-к/5</t>
  </si>
  <si>
    <t>Зона 3  (с.п. Ламутское)</t>
  </si>
  <si>
    <t>Зона 3 ( с.п. Чуванское)</t>
  </si>
  <si>
    <t>Зона 3 (с.п. Марково)</t>
  </si>
  <si>
    <t>Зона 3  (с.п. Снежное)</t>
  </si>
  <si>
    <t>Зона 15  (п.г.т. Провидения)</t>
  </si>
  <si>
    <t>с 01.01.2019 г. по 30.06.2019 г.</t>
  </si>
  <si>
    <t>с 01.07.2019 г. по 31.12.2019 г.</t>
  </si>
  <si>
    <t>с 01.01.2020 г. по 30.06.2020 г.</t>
  </si>
  <si>
    <t>с 01.07.2020 г. по 31.12.2020 г.</t>
  </si>
  <si>
    <t>с 01.01.2021 г. по 30.06.2021 г.</t>
  </si>
  <si>
    <t>с 01.07.2021 г. по 31.12.2021 г.</t>
  </si>
  <si>
    <t>Зона деятельности регионального оператора</t>
  </si>
  <si>
    <t>Зона 3                                    (с.п. Ваеги)</t>
  </si>
  <si>
    <t>Зона 5                                     (с.п. Анюйск)</t>
  </si>
  <si>
    <t>Зона 6                                    (с.п. Кепервеем)</t>
  </si>
  <si>
    <t>Зона 17                                 (с.п. Энмелен)</t>
  </si>
  <si>
    <t>Зона 16                                 (с.п. Сиреники)</t>
  </si>
  <si>
    <t>Зона 16                                 (с.п. Нунлигран)</t>
  </si>
  <si>
    <t>Зона 18                                  (с.п. Новое Чаплино)</t>
  </si>
  <si>
    <t>Зона 18                                   (с.п. Янракыннот)</t>
  </si>
  <si>
    <t>Зона 19                                       (п. Эгвекинот)</t>
  </si>
  <si>
    <t>Зона 19                                   (с.п. Амгуэма)</t>
  </si>
  <si>
    <t>Зона 19                                 (с.п. Конергино)</t>
  </si>
  <si>
    <t>Зона 22                                        (с. Рыркайпий)</t>
  </si>
  <si>
    <t>Зона 23                                       (с. Лаврентия)</t>
  </si>
  <si>
    <t>Зона 23                                        (с.п. Лорино)</t>
  </si>
  <si>
    <t>Зона 14                                   (с.п. Рыткучи )</t>
  </si>
  <si>
    <t>Зона 7                                       (с.п. Илирней)</t>
  </si>
  <si>
    <t>Зона 8                                     (с.п. Омолон)</t>
  </si>
  <si>
    <t>Зона 9                                   (с.п. Островное)</t>
  </si>
  <si>
    <t>Постановление Правления КГРЦиТ ЧАО от 19.12.2019 № 22-к/9</t>
  </si>
  <si>
    <t>Постановление Правления КГРЦиТ ЧАО от от 19.12.2019 № 22-к/3</t>
  </si>
  <si>
    <t>Постановление Правления КГРЦиТ ЧАО от 19.12.2019 № 22-к/8</t>
  </si>
  <si>
    <t>Постановление Правления КГРЦиТ ЧАО от 19.12.2019 № 22-к/4</t>
  </si>
  <si>
    <t>Зона 11                                   (с.п. Айон)</t>
  </si>
  <si>
    <t>Зона 12                                       (с.п. Биллингс )</t>
  </si>
  <si>
    <t>Постановление Правления КГРЦиТ ЧАО от 19.12.2019 № 22-к/10</t>
  </si>
  <si>
    <t>Постановление Правления КГРЦиТ ЧАО от 19.12.2019 № 22-к/6</t>
  </si>
  <si>
    <t>Постановление Правления КГРЦиТ ЧАО от 19.12.2019 № 22-к/7</t>
  </si>
  <si>
    <t>Постановление Правления КГРЦиТ ЧАО от 19.12.2019 № 22-к/5</t>
  </si>
  <si>
    <t>Зона 20                                       (с. Ванкарем)</t>
  </si>
  <si>
    <t>Зона 21                                      (с. Нутэпэльмен)</t>
  </si>
  <si>
    <t>Зона 19                                 (с.п. Уэлькаль)</t>
  </si>
  <si>
    <t>Постановление Правления КГРЦиТ ЧАО от 19.12.2019 № 22-к/2</t>
  </si>
  <si>
    <t>Единые тарифы на услугу регионального оператора по обращению с ТКО для потебителей, кроме населения, руб./куб.м.</t>
  </si>
  <si>
    <t>Единые тарифы на услугу регионального оператора по обращению с ТКО для населения, руб./куб.м.</t>
  </si>
  <si>
    <t>Тарифы на захронение рублей на тонну          (установлены в руб./куб.м)</t>
  </si>
  <si>
    <t>Размер платы населения за услугу по обращению с отходами с чел. в месяц в 2019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</si>
</sst>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name val="Calibri"/>
      <family val="2"/>
      <charset val="204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12">
    <xf numFmtId="0" fontId="0" fillId="0" borderId="0" xfId="0"/>
    <xf numFmtId="0" fontId="8" fillId="0" borderId="0" xfId="0" applyFont="1"/>
    <xf numFmtId="0" fontId="8" fillId="0" borderId="1" xfId="0" applyFont="1" applyBorder="1"/>
    <xf numFmtId="0" fontId="4" fillId="0" borderId="0" xfId="0" applyFont="1" applyAlignment="1">
      <alignment horizontal="center" vertical="top"/>
    </xf>
    <xf numFmtId="0" fontId="8" fillId="0" borderId="7" xfId="0" applyFont="1" applyBorder="1"/>
    <xf numFmtId="3" fontId="4" fillId="0" borderId="5" xfId="0" applyNumberFormat="1" applyFont="1" applyFill="1" applyBorder="1" applyAlignment="1">
      <alignment horizontal="center" vertical="top" wrapText="1"/>
    </xf>
    <xf numFmtId="3" fontId="13" fillId="0" borderId="1" xfId="0" applyNumberFormat="1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0" fontId="3" fillId="0" borderId="1" xfId="0" applyFont="1" applyFill="1" applyBorder="1" applyAlignment="1">
      <alignment horizontal="center" vertical="top" wrapText="1"/>
    </xf>
    <xf numFmtId="0" fontId="8" fillId="0" borderId="0" xfId="0" applyFont="1" applyBorder="1"/>
    <xf numFmtId="0" fontId="11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8" fillId="0" borderId="0" xfId="0" applyNumberFormat="1" applyFont="1"/>
    <xf numFmtId="4" fontId="14" fillId="0" borderId="5" xfId="0" applyNumberFormat="1" applyFont="1" applyFill="1" applyBorder="1" applyAlignment="1">
      <alignment horizontal="center" vertical="center" wrapText="1"/>
    </xf>
    <xf numFmtId="4" fontId="14" fillId="0" borderId="7" xfId="0" applyNumberFormat="1" applyFont="1" applyFill="1" applyBorder="1" applyAlignment="1">
      <alignment horizontal="center" vertical="center" wrapText="1"/>
    </xf>
    <xf numFmtId="4" fontId="14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4" fontId="3" fillId="0" borderId="18" xfId="0" applyNumberFormat="1" applyFont="1" applyFill="1" applyBorder="1" applyAlignment="1">
      <alignment horizontal="center" vertical="top" wrapText="1"/>
    </xf>
    <xf numFmtId="4" fontId="3" fillId="0" borderId="19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wrapText="1"/>
    </xf>
    <xf numFmtId="4" fontId="14" fillId="0" borderId="25" xfId="0" applyNumberFormat="1" applyFont="1" applyFill="1" applyBorder="1" applyAlignment="1">
      <alignment horizontal="center" vertical="center" wrapText="1"/>
    </xf>
    <xf numFmtId="4" fontId="14" fillId="0" borderId="27" xfId="0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4" fontId="14" fillId="0" borderId="18" xfId="0" applyNumberFormat="1" applyFont="1" applyFill="1" applyBorder="1" applyAlignment="1">
      <alignment horizontal="center" vertical="center" wrapText="1"/>
    </xf>
    <xf numFmtId="4" fontId="14" fillId="0" borderId="19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4" fontId="11" fillId="0" borderId="5" xfId="0" applyNumberFormat="1" applyFont="1" applyFill="1" applyBorder="1" applyAlignment="1">
      <alignment horizontal="center" vertical="center"/>
    </xf>
    <xf numFmtId="14" fontId="11" fillId="0" borderId="7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4" fontId="12" fillId="0" borderId="5" xfId="0" applyNumberFormat="1" applyFont="1" applyFill="1" applyBorder="1" applyAlignment="1">
      <alignment horizontal="center" vertical="center" wrapText="1"/>
    </xf>
    <xf numFmtId="14" fontId="12" fillId="0" borderId="7" xfId="0" applyNumberFormat="1" applyFont="1" applyFill="1" applyBorder="1" applyAlignment="1">
      <alignment horizontal="center" vertical="center" wrapText="1"/>
    </xf>
    <xf numFmtId="14" fontId="11" fillId="0" borderId="6" xfId="0" applyNumberFormat="1" applyFont="1" applyFill="1" applyBorder="1" applyAlignment="1">
      <alignment horizontal="center" vertical="center"/>
    </xf>
    <xf numFmtId="14" fontId="12" fillId="0" borderId="6" xfId="0" applyNumberFormat="1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3" fillId="2" borderId="3" xfId="0" applyNumberFormat="1" applyFont="1" applyFill="1" applyBorder="1" applyAlignment="1">
      <alignment horizontal="center"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0" fontId="3" fillId="0" borderId="5" xfId="0" applyNumberFormat="1" applyFont="1" applyFill="1" applyBorder="1" applyAlignment="1">
      <alignment horizontal="center" vertical="top" wrapText="1"/>
    </xf>
    <xf numFmtId="0" fontId="3" fillId="0" borderId="7" xfId="0" applyNumberFormat="1" applyFont="1" applyFill="1" applyBorder="1" applyAlignment="1">
      <alignment horizontal="center" vertical="top" wrapText="1"/>
    </xf>
    <xf numFmtId="4" fontId="3" fillId="0" borderId="14" xfId="0" applyNumberFormat="1" applyFont="1" applyFill="1" applyBorder="1" applyAlignment="1">
      <alignment horizontal="center" vertical="top" wrapText="1"/>
    </xf>
    <xf numFmtId="4" fontId="3" fillId="0" borderId="15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top" wrapText="1"/>
    </xf>
    <xf numFmtId="4" fontId="3" fillId="0" borderId="22" xfId="0" applyNumberFormat="1" applyFont="1" applyFill="1" applyBorder="1" applyAlignment="1">
      <alignment horizontal="center" vertical="center" wrapText="1"/>
    </xf>
    <xf numFmtId="4" fontId="3" fillId="0" borderId="23" xfId="0" applyNumberFormat="1" applyFont="1" applyFill="1" applyBorder="1" applyAlignment="1">
      <alignment horizontal="center" vertical="center" wrapText="1"/>
    </xf>
    <xf numFmtId="4" fontId="3" fillId="0" borderId="24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7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</cellStyles>
  <dxfs count="0"/>
  <tableStyles count="0" defaultTableStyle="TableStyleMedium9" defaultPivotStyle="PivotStyleMedium4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45"/>
  <sheetViews>
    <sheetView tabSelected="1" zoomScale="80" zoomScaleNormal="80" workbookViewId="0">
      <pane xSplit="1" ySplit="2" topLeftCell="U3" activePane="bottomRight" state="frozen"/>
      <selection pane="topRight" activeCell="B1" sqref="B1"/>
      <selection pane="bottomLeft" activeCell="A3" sqref="A3"/>
      <selection pane="bottomRight" activeCell="AS2" sqref="AS2"/>
    </sheetView>
  </sheetViews>
  <sheetFormatPr defaultColWidth="10.875" defaultRowHeight="15" x14ac:dyDescent="0.25"/>
  <cols>
    <col min="1" max="1" width="18.125" style="1" customWidth="1"/>
    <col min="2" max="3" width="10.875" style="1" customWidth="1"/>
    <col min="4" max="4" width="11" style="1" customWidth="1"/>
    <col min="5" max="6" width="10.875" style="1" customWidth="1"/>
    <col min="7" max="14" width="6.5" style="1" customWidth="1"/>
    <col min="15" max="15" width="23.125" style="1" customWidth="1"/>
    <col min="16" max="16" width="15.25" style="19" bestFit="1" customWidth="1"/>
    <col min="17" max="19" width="14.5" style="19" customWidth="1"/>
    <col min="20" max="20" width="13.375" style="1" customWidth="1"/>
    <col min="21" max="21" width="13.625" style="19" customWidth="1"/>
    <col min="22" max="28" width="14.375" style="19" customWidth="1"/>
    <col min="29" max="29" width="12.5" style="1" customWidth="1"/>
    <col min="30" max="31" width="8.5" style="1" customWidth="1"/>
    <col min="32" max="32" width="9.625" style="1" customWidth="1"/>
    <col min="33" max="33" width="8.875" style="1" customWidth="1"/>
    <col min="34" max="37" width="11" style="1" bestFit="1" customWidth="1"/>
    <col min="38" max="38" width="11" style="1" customWidth="1"/>
    <col min="39" max="44" width="8.5" style="1" customWidth="1"/>
    <col min="45" max="16384" width="10.875" style="1"/>
  </cols>
  <sheetData>
    <row r="1" spans="1:231" ht="138.75" customHeight="1" x14ac:dyDescent="0.25">
      <c r="A1" s="81" t="s">
        <v>101</v>
      </c>
      <c r="B1" s="81" t="s">
        <v>14</v>
      </c>
      <c r="C1" s="81" t="s">
        <v>0</v>
      </c>
      <c r="D1" s="81" t="s">
        <v>1</v>
      </c>
      <c r="E1" s="90" t="s">
        <v>2</v>
      </c>
      <c r="F1" s="90" t="s">
        <v>21</v>
      </c>
      <c r="G1" s="78" t="s">
        <v>15</v>
      </c>
      <c r="H1" s="79"/>
      <c r="I1" s="79"/>
      <c r="J1" s="80"/>
      <c r="K1" s="78" t="s">
        <v>16</v>
      </c>
      <c r="L1" s="79"/>
      <c r="M1" s="79"/>
      <c r="N1" s="80"/>
      <c r="O1" s="83" t="s">
        <v>19</v>
      </c>
      <c r="P1" s="92" t="s">
        <v>134</v>
      </c>
      <c r="Q1" s="93"/>
      <c r="R1" s="99" t="s">
        <v>135</v>
      </c>
      <c r="S1" s="93"/>
      <c r="T1" s="94" t="s">
        <v>20</v>
      </c>
      <c r="U1" s="103" t="s">
        <v>134</v>
      </c>
      <c r="V1" s="104"/>
      <c r="W1" s="104"/>
      <c r="X1" s="105"/>
      <c r="Y1" s="100" t="s">
        <v>135</v>
      </c>
      <c r="Z1" s="101"/>
      <c r="AA1" s="101"/>
      <c r="AB1" s="102"/>
      <c r="AC1" s="94" t="s">
        <v>20</v>
      </c>
      <c r="AD1" s="84" t="s">
        <v>3</v>
      </c>
      <c r="AE1" s="85"/>
      <c r="AF1" s="83" t="s">
        <v>4</v>
      </c>
      <c r="AG1" s="84"/>
      <c r="AH1" s="84"/>
      <c r="AI1" s="84"/>
      <c r="AJ1" s="84"/>
      <c r="AK1" s="85"/>
      <c r="AL1" s="81" t="s">
        <v>22</v>
      </c>
      <c r="AM1" s="86" t="s">
        <v>136</v>
      </c>
      <c r="AN1" s="87"/>
      <c r="AO1" s="72" t="s">
        <v>137</v>
      </c>
      <c r="AP1" s="72"/>
      <c r="AQ1" s="72"/>
      <c r="AR1" s="72"/>
    </row>
    <row r="2" spans="1:231" ht="120.75" thickBot="1" x14ac:dyDescent="0.3">
      <c r="A2" s="82"/>
      <c r="B2" s="82"/>
      <c r="C2" s="82"/>
      <c r="D2" s="82"/>
      <c r="E2" s="91"/>
      <c r="F2" s="91"/>
      <c r="G2" s="78" t="s">
        <v>17</v>
      </c>
      <c r="H2" s="80"/>
      <c r="I2" s="78" t="s">
        <v>18</v>
      </c>
      <c r="J2" s="80"/>
      <c r="K2" s="78" t="s">
        <v>17</v>
      </c>
      <c r="L2" s="80"/>
      <c r="M2" s="78" t="s">
        <v>18</v>
      </c>
      <c r="N2" s="80"/>
      <c r="O2" s="83"/>
      <c r="P2" s="24" t="s">
        <v>95</v>
      </c>
      <c r="Q2" s="25" t="s">
        <v>96</v>
      </c>
      <c r="R2" s="25" t="s">
        <v>95</v>
      </c>
      <c r="S2" s="25" t="s">
        <v>96</v>
      </c>
      <c r="T2" s="95"/>
      <c r="U2" s="24" t="s">
        <v>97</v>
      </c>
      <c r="V2" s="25" t="s">
        <v>98</v>
      </c>
      <c r="W2" s="25" t="s">
        <v>99</v>
      </c>
      <c r="X2" s="25" t="s">
        <v>100</v>
      </c>
      <c r="Y2" s="25" t="s">
        <v>97</v>
      </c>
      <c r="Z2" s="25" t="s">
        <v>98</v>
      </c>
      <c r="AA2" s="25" t="s">
        <v>99</v>
      </c>
      <c r="AB2" s="25" t="s">
        <v>100</v>
      </c>
      <c r="AC2" s="95"/>
      <c r="AD2" s="23" t="s">
        <v>5</v>
      </c>
      <c r="AE2" s="9" t="s">
        <v>6</v>
      </c>
      <c r="AF2" s="9" t="s">
        <v>7</v>
      </c>
      <c r="AG2" s="9" t="s">
        <v>8</v>
      </c>
      <c r="AH2" s="9" t="s">
        <v>9</v>
      </c>
      <c r="AI2" s="9" t="s">
        <v>10</v>
      </c>
      <c r="AJ2" s="9" t="s">
        <v>11</v>
      </c>
      <c r="AK2" s="9" t="s">
        <v>12</v>
      </c>
      <c r="AL2" s="82"/>
      <c r="AM2" s="88"/>
      <c r="AN2" s="89"/>
      <c r="AO2" s="72" t="s">
        <v>17</v>
      </c>
      <c r="AP2" s="72"/>
      <c r="AQ2" s="72" t="s">
        <v>18</v>
      </c>
      <c r="AR2" s="72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</row>
    <row r="3" spans="1:231" s="3" customFormat="1" ht="84" customHeight="1" x14ac:dyDescent="0.25">
      <c r="A3" s="11" t="s">
        <v>25</v>
      </c>
      <c r="B3" s="50" t="s">
        <v>26</v>
      </c>
      <c r="C3" s="96" t="s">
        <v>27</v>
      </c>
      <c r="D3" s="62">
        <v>43344</v>
      </c>
      <c r="E3" s="62" t="s">
        <v>28</v>
      </c>
      <c r="F3" s="50" t="s">
        <v>13</v>
      </c>
      <c r="G3" s="64">
        <v>1.2</v>
      </c>
      <c r="H3" s="65"/>
      <c r="I3" s="64">
        <v>0.9</v>
      </c>
      <c r="J3" s="65"/>
      <c r="K3" s="64">
        <v>240</v>
      </c>
      <c r="L3" s="65"/>
      <c r="M3" s="64">
        <v>180</v>
      </c>
      <c r="N3" s="65"/>
      <c r="O3" s="107" t="s">
        <v>79</v>
      </c>
      <c r="P3" s="27">
        <v>3695.28</v>
      </c>
      <c r="Q3" s="21">
        <v>3935.26</v>
      </c>
      <c r="R3" s="21">
        <v>1011</v>
      </c>
      <c r="S3" s="21">
        <v>1041.33</v>
      </c>
      <c r="T3" s="58" t="s">
        <v>80</v>
      </c>
      <c r="U3" s="27">
        <v>3911.87</v>
      </c>
      <c r="V3" s="21">
        <f>U3</f>
        <v>3911.87</v>
      </c>
      <c r="W3" s="21">
        <v>3911.87</v>
      </c>
      <c r="X3" s="21">
        <v>4164.3</v>
      </c>
      <c r="Y3" s="21">
        <v>1041.33</v>
      </c>
      <c r="Z3" s="21">
        <v>1092.3599999999999</v>
      </c>
      <c r="AA3" s="21">
        <v>1092.3599999999999</v>
      </c>
      <c r="AB3" s="21">
        <v>1132.78</v>
      </c>
      <c r="AC3" s="58" t="s">
        <v>120</v>
      </c>
      <c r="AD3" s="32">
        <v>324</v>
      </c>
      <c r="AE3" s="6"/>
      <c r="AF3" s="7">
        <f>AG3+AI3+AJ3+AK3</f>
        <v>1236.1485953644535</v>
      </c>
      <c r="AG3" s="7">
        <v>636.05499999999995</v>
      </c>
      <c r="AH3" s="7"/>
      <c r="AI3" s="7">
        <v>542.12855536445352</v>
      </c>
      <c r="AJ3" s="7">
        <v>57.965040000000002</v>
      </c>
      <c r="AK3" s="7"/>
      <c r="AL3" s="7" t="s">
        <v>13</v>
      </c>
      <c r="AM3" s="7">
        <v>1628.19</v>
      </c>
      <c r="AN3" s="7">
        <v>1718.29</v>
      </c>
      <c r="AO3" s="7">
        <v>101.10000000000001</v>
      </c>
      <c r="AP3" s="7">
        <v>104.133</v>
      </c>
      <c r="AQ3" s="7">
        <f>AO3/0.1*0.075</f>
        <v>75.825000000000003</v>
      </c>
      <c r="AR3" s="7">
        <f>AP3/0.1*0.075</f>
        <v>78.099749999999986</v>
      </c>
      <c r="AS3" s="1"/>
      <c r="AT3" s="1"/>
      <c r="AU3" s="1"/>
      <c r="AV3" s="1"/>
      <c r="AW3" s="1"/>
      <c r="AX3" s="1"/>
      <c r="AY3" s="1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</row>
    <row r="4" spans="1:231" s="3" customFormat="1" ht="84" customHeight="1" x14ac:dyDescent="0.25">
      <c r="A4" s="11" t="s">
        <v>29</v>
      </c>
      <c r="B4" s="51"/>
      <c r="C4" s="97"/>
      <c r="D4" s="63"/>
      <c r="E4" s="63"/>
      <c r="F4" s="51"/>
      <c r="G4" s="66"/>
      <c r="H4" s="67"/>
      <c r="I4" s="66"/>
      <c r="J4" s="67"/>
      <c r="K4" s="66"/>
      <c r="L4" s="67"/>
      <c r="M4" s="66"/>
      <c r="N4" s="67"/>
      <c r="O4" s="108"/>
      <c r="P4" s="28">
        <v>2366.64</v>
      </c>
      <c r="Q4" s="7">
        <v>4538.3100000000004</v>
      </c>
      <c r="R4" s="21">
        <v>1427</v>
      </c>
      <c r="S4" s="21">
        <v>1469.81</v>
      </c>
      <c r="T4" s="57"/>
      <c r="U4" s="28">
        <v>3545.51</v>
      </c>
      <c r="V4" s="7">
        <f t="shared" ref="V4:V14" si="0">U4</f>
        <v>3545.51</v>
      </c>
      <c r="W4" s="7">
        <f>V4</f>
        <v>3545.51</v>
      </c>
      <c r="X4" s="7">
        <v>3785.6</v>
      </c>
      <c r="Y4" s="7">
        <v>1469.81</v>
      </c>
      <c r="Z4" s="7">
        <v>1541.83</v>
      </c>
      <c r="AA4" s="7">
        <v>1541.83</v>
      </c>
      <c r="AB4" s="7">
        <v>1598.88</v>
      </c>
      <c r="AC4" s="57"/>
      <c r="AD4" s="32">
        <v>2055</v>
      </c>
      <c r="AE4" s="5"/>
      <c r="AF4" s="7">
        <f t="shared" ref="AF4:AF44" si="1">AG4+AI4+AJ4+AK4</f>
        <v>7095.7884242938735</v>
      </c>
      <c r="AG4" s="7">
        <v>5052.5119999999997</v>
      </c>
      <c r="AH4" s="7"/>
      <c r="AI4" s="7">
        <v>1899.1918962938739</v>
      </c>
      <c r="AJ4" s="7">
        <v>144.08452800000003</v>
      </c>
      <c r="AK4" s="7"/>
      <c r="AL4" s="7" t="s">
        <v>13</v>
      </c>
      <c r="AM4" s="7">
        <v>635.62</v>
      </c>
      <c r="AN4" s="7">
        <v>673.81</v>
      </c>
      <c r="AO4" s="7">
        <v>142.70000000000002</v>
      </c>
      <c r="AP4" s="7">
        <v>146.98099999999999</v>
      </c>
      <c r="AQ4" s="7">
        <f t="shared" ref="AQ4:AQ44" si="2">AO4/0.1*0.075</f>
        <v>107.02499999999999</v>
      </c>
      <c r="AR4" s="7">
        <f t="shared" ref="AR4:AR44" si="3">AP4/0.1*0.075</f>
        <v>110.23575</v>
      </c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</row>
    <row r="5" spans="1:231" s="2" customFormat="1" ht="57.75" customHeight="1" x14ac:dyDescent="0.25">
      <c r="A5" s="11" t="s">
        <v>30</v>
      </c>
      <c r="B5" s="50" t="s">
        <v>23</v>
      </c>
      <c r="C5" s="96" t="s">
        <v>24</v>
      </c>
      <c r="D5" s="62">
        <v>43313</v>
      </c>
      <c r="E5" s="62">
        <v>37585</v>
      </c>
      <c r="F5" s="50" t="s">
        <v>13</v>
      </c>
      <c r="G5" s="64">
        <v>1.2</v>
      </c>
      <c r="H5" s="65"/>
      <c r="I5" s="64">
        <v>0.9</v>
      </c>
      <c r="J5" s="65"/>
      <c r="K5" s="64">
        <v>240</v>
      </c>
      <c r="L5" s="65"/>
      <c r="M5" s="64">
        <v>180</v>
      </c>
      <c r="N5" s="65"/>
      <c r="O5" s="73" t="s">
        <v>79</v>
      </c>
      <c r="P5" s="28">
        <v>2307.8466853043255</v>
      </c>
      <c r="Q5" s="7">
        <v>2443.11</v>
      </c>
      <c r="R5" s="7">
        <v>1400</v>
      </c>
      <c r="S5" s="7">
        <v>1442</v>
      </c>
      <c r="T5" s="56" t="s">
        <v>81</v>
      </c>
      <c r="U5" s="28">
        <v>2431.8200000000002</v>
      </c>
      <c r="V5" s="7">
        <f t="shared" si="0"/>
        <v>2431.8200000000002</v>
      </c>
      <c r="W5" s="7">
        <f t="shared" ref="W5:W12" si="4">V5</f>
        <v>2431.8200000000002</v>
      </c>
      <c r="X5" s="7">
        <v>2592.0500000000002</v>
      </c>
      <c r="Y5" s="7">
        <v>1442</v>
      </c>
      <c r="Z5" s="7">
        <v>1512.66</v>
      </c>
      <c r="AA5" s="7">
        <f>Z5</f>
        <v>1512.66</v>
      </c>
      <c r="AB5" s="7">
        <v>1568.63</v>
      </c>
      <c r="AC5" s="59" t="s">
        <v>121</v>
      </c>
      <c r="AD5" s="32">
        <v>6582</v>
      </c>
      <c r="AF5" s="7">
        <f t="shared" si="1"/>
        <v>15636.112810194485</v>
      </c>
      <c r="AG5" s="7">
        <v>9618.3549999999996</v>
      </c>
      <c r="AH5" s="7"/>
      <c r="AI5" s="7">
        <v>5494.4614781689534</v>
      </c>
      <c r="AJ5" s="7">
        <v>523.29633202553373</v>
      </c>
      <c r="AK5" s="7"/>
      <c r="AL5" s="7" t="s">
        <v>13</v>
      </c>
      <c r="AM5" s="7">
        <v>807.83</v>
      </c>
      <c r="AN5" s="7">
        <v>861.64</v>
      </c>
      <c r="AO5" s="7">
        <v>140</v>
      </c>
      <c r="AP5" s="7">
        <v>144.20000000000002</v>
      </c>
      <c r="AQ5" s="7">
        <f t="shared" si="2"/>
        <v>105</v>
      </c>
      <c r="AR5" s="7">
        <f t="shared" si="3"/>
        <v>108.14999999999999</v>
      </c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</row>
    <row r="6" spans="1:231" ht="52.5" customHeight="1" x14ac:dyDescent="0.25">
      <c r="A6" s="13" t="s">
        <v>31</v>
      </c>
      <c r="B6" s="70"/>
      <c r="C6" s="98"/>
      <c r="D6" s="71"/>
      <c r="E6" s="71"/>
      <c r="F6" s="70"/>
      <c r="G6" s="68"/>
      <c r="H6" s="69"/>
      <c r="I6" s="68"/>
      <c r="J6" s="69"/>
      <c r="K6" s="68"/>
      <c r="L6" s="69"/>
      <c r="M6" s="68"/>
      <c r="N6" s="69"/>
      <c r="O6" s="106"/>
      <c r="P6" s="28">
        <v>5818.2461473625153</v>
      </c>
      <c r="Q6" s="7">
        <v>6105.9</v>
      </c>
      <c r="R6" s="7">
        <v>1120</v>
      </c>
      <c r="S6" s="7">
        <v>1153.5999999999999</v>
      </c>
      <c r="T6" s="58"/>
      <c r="U6" s="28">
        <v>6105.9</v>
      </c>
      <c r="V6" s="7">
        <v>6149.45</v>
      </c>
      <c r="W6" s="7">
        <f t="shared" si="4"/>
        <v>6149.45</v>
      </c>
      <c r="X6" s="7">
        <v>6531.87</v>
      </c>
      <c r="Y6" s="7">
        <v>1153.5999999999999</v>
      </c>
      <c r="Z6" s="7">
        <v>1210.1300000000001</v>
      </c>
      <c r="AA6" s="7">
        <v>1210.1300000000001</v>
      </c>
      <c r="AB6" s="7">
        <v>1254.9000000000001</v>
      </c>
      <c r="AC6" s="60"/>
      <c r="AD6" s="32">
        <v>400</v>
      </c>
      <c r="AE6" s="4"/>
      <c r="AF6" s="7">
        <f t="shared" si="1"/>
        <v>2384.8289577274354</v>
      </c>
      <c r="AG6" s="7">
        <v>1831.5809999999999</v>
      </c>
      <c r="AH6" s="7"/>
      <c r="AI6" s="7">
        <v>500.43175112811406</v>
      </c>
      <c r="AJ6" s="7">
        <v>52.81620659932144</v>
      </c>
      <c r="AK6" s="7"/>
      <c r="AL6" s="7" t="s">
        <v>13</v>
      </c>
      <c r="AM6" s="7">
        <v>1148.4100000000001</v>
      </c>
      <c r="AN6" s="7">
        <v>1353.75</v>
      </c>
      <c r="AO6" s="7">
        <v>112</v>
      </c>
      <c r="AP6" s="7">
        <v>115.36</v>
      </c>
      <c r="AQ6" s="7">
        <f t="shared" si="2"/>
        <v>84</v>
      </c>
      <c r="AR6" s="7">
        <f t="shared" si="3"/>
        <v>86.52</v>
      </c>
    </row>
    <row r="7" spans="1:231" ht="60" customHeight="1" x14ac:dyDescent="0.25">
      <c r="A7" s="11" t="s">
        <v>32</v>
      </c>
      <c r="B7" s="51"/>
      <c r="C7" s="97"/>
      <c r="D7" s="63"/>
      <c r="E7" s="63"/>
      <c r="F7" s="51"/>
      <c r="G7" s="66"/>
      <c r="H7" s="67"/>
      <c r="I7" s="66"/>
      <c r="J7" s="67"/>
      <c r="K7" s="66"/>
      <c r="L7" s="67"/>
      <c r="M7" s="66"/>
      <c r="N7" s="67"/>
      <c r="O7" s="74"/>
      <c r="P7" s="28">
        <v>7345.3401751402926</v>
      </c>
      <c r="Q7" s="7">
        <v>7784.23</v>
      </c>
      <c r="R7" s="7">
        <v>1120</v>
      </c>
      <c r="S7" s="7">
        <v>1153.5999999999999</v>
      </c>
      <c r="T7" s="57"/>
      <c r="U7" s="28">
        <v>7770.23</v>
      </c>
      <c r="V7" s="7">
        <f t="shared" si="0"/>
        <v>7770.23</v>
      </c>
      <c r="W7" s="7">
        <f t="shared" si="4"/>
        <v>7770.23</v>
      </c>
      <c r="X7" s="7">
        <v>8300.85</v>
      </c>
      <c r="Y7" s="7">
        <v>1153.5999999999999</v>
      </c>
      <c r="Z7" s="7">
        <v>1210.1300000000001</v>
      </c>
      <c r="AA7" s="7">
        <f t="shared" ref="AA6:AA7" si="5">Z7</f>
        <v>1210.1300000000001</v>
      </c>
      <c r="AB7" s="7">
        <v>1254.9000000000001</v>
      </c>
      <c r="AC7" s="61"/>
      <c r="AD7" s="32">
        <v>504</v>
      </c>
      <c r="AE7" s="2"/>
      <c r="AF7" s="7">
        <f t="shared" si="1"/>
        <v>3812.6535637565685</v>
      </c>
      <c r="AG7" s="7">
        <v>2718.779</v>
      </c>
      <c r="AH7" s="7"/>
      <c r="AI7" s="7">
        <v>1033.9880371414235</v>
      </c>
      <c r="AJ7" s="7">
        <v>59.886526615145016</v>
      </c>
      <c r="AK7" s="7"/>
      <c r="AL7" s="7" t="s">
        <v>13</v>
      </c>
      <c r="AM7" s="7">
        <v>1947.49</v>
      </c>
      <c r="AN7" s="7">
        <v>2155.63</v>
      </c>
      <c r="AO7" s="7">
        <v>112</v>
      </c>
      <c r="AP7" s="7">
        <v>115.36</v>
      </c>
      <c r="AQ7" s="7">
        <f t="shared" si="2"/>
        <v>84</v>
      </c>
      <c r="AR7" s="7">
        <f t="shared" si="3"/>
        <v>86.52</v>
      </c>
    </row>
    <row r="8" spans="1:231" ht="39.75" customHeight="1" x14ac:dyDescent="0.25">
      <c r="A8" s="14" t="s">
        <v>102</v>
      </c>
      <c r="B8" s="50" t="s">
        <v>33</v>
      </c>
      <c r="C8" s="96" t="s">
        <v>34</v>
      </c>
      <c r="D8" s="62">
        <v>43405</v>
      </c>
      <c r="E8" s="62" t="s">
        <v>35</v>
      </c>
      <c r="F8" s="50" t="s">
        <v>13</v>
      </c>
      <c r="G8" s="64">
        <v>1.2</v>
      </c>
      <c r="H8" s="65"/>
      <c r="I8" s="64">
        <v>0.9</v>
      </c>
      <c r="J8" s="65"/>
      <c r="K8" s="64">
        <v>240</v>
      </c>
      <c r="L8" s="65"/>
      <c r="M8" s="64">
        <v>180</v>
      </c>
      <c r="N8" s="65"/>
      <c r="O8" s="73" t="s">
        <v>79</v>
      </c>
      <c r="P8" s="28">
        <v>3845.6242363911556</v>
      </c>
      <c r="Q8" s="7">
        <v>4132.03</v>
      </c>
      <c r="R8" s="7">
        <v>1011</v>
      </c>
      <c r="S8" s="7">
        <v>1041.33</v>
      </c>
      <c r="T8" s="37" t="s">
        <v>82</v>
      </c>
      <c r="U8" s="28">
        <v>2887.3</v>
      </c>
      <c r="V8" s="7">
        <f t="shared" si="0"/>
        <v>2887.3</v>
      </c>
      <c r="W8" s="7">
        <f t="shared" si="4"/>
        <v>2887.3</v>
      </c>
      <c r="X8" s="7">
        <v>3100.96</v>
      </c>
      <c r="Y8" s="7">
        <v>1041.33</v>
      </c>
      <c r="Z8" s="7">
        <v>1092.3599999999999</v>
      </c>
      <c r="AA8" s="7">
        <f>Z8</f>
        <v>1092.3599999999999</v>
      </c>
      <c r="AB8" s="7">
        <v>1132.78</v>
      </c>
      <c r="AC8" s="40" t="s">
        <v>122</v>
      </c>
      <c r="AD8" s="32">
        <v>989.2</v>
      </c>
      <c r="AE8" s="2"/>
      <c r="AF8" s="7">
        <f t="shared" si="1"/>
        <v>3945.5463899564447</v>
      </c>
      <c r="AG8" s="7">
        <v>2720.7864590963591</v>
      </c>
      <c r="AH8" s="7"/>
      <c r="AI8" s="7">
        <v>1172.7599308600857</v>
      </c>
      <c r="AJ8" s="7">
        <v>52</v>
      </c>
      <c r="AK8" s="7"/>
      <c r="AL8" s="7" t="s">
        <v>13</v>
      </c>
      <c r="AM8" s="7">
        <v>1139.3</v>
      </c>
      <c r="AN8" s="7">
        <v>1231.95</v>
      </c>
      <c r="AO8" s="7">
        <v>101.10000000000001</v>
      </c>
      <c r="AP8" s="7">
        <v>104.133</v>
      </c>
      <c r="AQ8" s="7">
        <f t="shared" si="2"/>
        <v>75.825000000000003</v>
      </c>
      <c r="AR8" s="7">
        <f t="shared" si="3"/>
        <v>78.099749999999986</v>
      </c>
    </row>
    <row r="9" spans="1:231" ht="39" customHeight="1" x14ac:dyDescent="0.25">
      <c r="A9" s="14" t="s">
        <v>90</v>
      </c>
      <c r="B9" s="70"/>
      <c r="C9" s="98"/>
      <c r="D9" s="71"/>
      <c r="E9" s="71"/>
      <c r="F9" s="70"/>
      <c r="G9" s="68"/>
      <c r="H9" s="69"/>
      <c r="I9" s="68"/>
      <c r="J9" s="69"/>
      <c r="K9" s="68"/>
      <c r="L9" s="69"/>
      <c r="M9" s="68"/>
      <c r="N9" s="69"/>
      <c r="O9" s="106"/>
      <c r="P9" s="28">
        <v>13122.863404395001</v>
      </c>
      <c r="Q9" s="7">
        <v>14029.36</v>
      </c>
      <c r="R9" s="7">
        <v>1011</v>
      </c>
      <c r="S9" s="7">
        <v>1041.33</v>
      </c>
      <c r="T9" s="38"/>
      <c r="U9" s="28">
        <v>10172.66</v>
      </c>
      <c r="V9" s="7">
        <f t="shared" si="0"/>
        <v>10172.66</v>
      </c>
      <c r="W9" s="7">
        <f t="shared" si="4"/>
        <v>10172.66</v>
      </c>
      <c r="X9" s="7">
        <v>10925.42</v>
      </c>
      <c r="Y9" s="7">
        <f>S9</f>
        <v>1041.33</v>
      </c>
      <c r="Z9" s="7">
        <v>1092.3599999999999</v>
      </c>
      <c r="AA9" s="7">
        <f t="shared" ref="AA9:AA12" si="6">Z9</f>
        <v>1092.3599999999999</v>
      </c>
      <c r="AB9" s="7">
        <v>1132.78</v>
      </c>
      <c r="AC9" s="38"/>
      <c r="AD9" s="32">
        <v>182</v>
      </c>
      <c r="AE9" s="2"/>
      <c r="AF9" s="7">
        <f t="shared" si="1"/>
        <v>2470.8548077171217</v>
      </c>
      <c r="AG9" s="7">
        <v>1745.498352312613</v>
      </c>
      <c r="AH9" s="7"/>
      <c r="AI9" s="7">
        <v>673.35645540450867</v>
      </c>
      <c r="AJ9" s="7">
        <v>52</v>
      </c>
      <c r="AK9" s="7"/>
      <c r="AL9" s="7" t="s">
        <v>13</v>
      </c>
      <c r="AM9" s="7">
        <v>3588.16</v>
      </c>
      <c r="AN9" s="7">
        <v>3811.34</v>
      </c>
      <c r="AO9" s="7">
        <v>101.10000000000001</v>
      </c>
      <c r="AP9" s="7">
        <v>104.133</v>
      </c>
      <c r="AQ9" s="7">
        <f t="shared" si="2"/>
        <v>75.825000000000003</v>
      </c>
      <c r="AR9" s="7">
        <f t="shared" si="3"/>
        <v>78.099749999999986</v>
      </c>
    </row>
    <row r="10" spans="1:231" ht="45.75" customHeight="1" x14ac:dyDescent="0.25">
      <c r="A10" s="14" t="s">
        <v>91</v>
      </c>
      <c r="B10" s="70"/>
      <c r="C10" s="98"/>
      <c r="D10" s="71"/>
      <c r="E10" s="71"/>
      <c r="F10" s="70"/>
      <c r="G10" s="68"/>
      <c r="H10" s="69"/>
      <c r="I10" s="68"/>
      <c r="J10" s="69"/>
      <c r="K10" s="68"/>
      <c r="L10" s="69"/>
      <c r="M10" s="68"/>
      <c r="N10" s="69"/>
      <c r="O10" s="106"/>
      <c r="P10" s="28">
        <v>9623.5364407345078</v>
      </c>
      <c r="Q10" s="7">
        <v>10299</v>
      </c>
      <c r="R10" s="7">
        <v>1011</v>
      </c>
      <c r="S10" s="7">
        <v>1041.33</v>
      </c>
      <c r="T10" s="38"/>
      <c r="U10" s="28">
        <v>7490.02</v>
      </c>
      <c r="V10" s="7">
        <f t="shared" si="0"/>
        <v>7490.02</v>
      </c>
      <c r="W10" s="7">
        <f t="shared" si="4"/>
        <v>7490.02</v>
      </c>
      <c r="X10" s="7">
        <v>8044.27</v>
      </c>
      <c r="Y10" s="21">
        <f t="shared" ref="Y10:Y12" si="7">S10</f>
        <v>1041.33</v>
      </c>
      <c r="Z10" s="21">
        <v>1092.3599999999999</v>
      </c>
      <c r="AA10" s="21">
        <f t="shared" si="6"/>
        <v>1092.3599999999999</v>
      </c>
      <c r="AB10" s="22">
        <v>1132.78</v>
      </c>
      <c r="AC10" s="38"/>
      <c r="AD10" s="32">
        <v>236</v>
      </c>
      <c r="AE10" s="2"/>
      <c r="AF10" s="7">
        <f t="shared" si="1"/>
        <v>2350.8596759638795</v>
      </c>
      <c r="AG10" s="7">
        <v>1664.1599861956474</v>
      </c>
      <c r="AH10" s="7"/>
      <c r="AI10" s="7">
        <v>634.69968976823213</v>
      </c>
      <c r="AJ10" s="7">
        <v>52</v>
      </c>
      <c r="AK10" s="7"/>
      <c r="AL10" s="7" t="s">
        <v>13</v>
      </c>
      <c r="AM10" s="7">
        <v>2603.4899999999998</v>
      </c>
      <c r="AN10" s="7">
        <v>2775.31</v>
      </c>
      <c r="AO10" s="7">
        <v>101.10000000000001</v>
      </c>
      <c r="AP10" s="7">
        <v>104.133</v>
      </c>
      <c r="AQ10" s="7">
        <f t="shared" si="2"/>
        <v>75.825000000000003</v>
      </c>
      <c r="AR10" s="7">
        <f t="shared" si="3"/>
        <v>78.099749999999986</v>
      </c>
    </row>
    <row r="11" spans="1:231" ht="42.75" customHeight="1" x14ac:dyDescent="0.25">
      <c r="A11" s="14" t="s">
        <v>92</v>
      </c>
      <c r="B11" s="70"/>
      <c r="C11" s="98"/>
      <c r="D11" s="71"/>
      <c r="E11" s="71"/>
      <c r="F11" s="70"/>
      <c r="G11" s="68"/>
      <c r="H11" s="69"/>
      <c r="I11" s="68"/>
      <c r="J11" s="69"/>
      <c r="K11" s="68"/>
      <c r="L11" s="69"/>
      <c r="M11" s="68"/>
      <c r="N11" s="69"/>
      <c r="O11" s="106"/>
      <c r="P11" s="28">
        <v>4368.6971711210044</v>
      </c>
      <c r="Q11" s="7">
        <v>4692.0600000000004</v>
      </c>
      <c r="R11" s="7">
        <v>1200</v>
      </c>
      <c r="S11" s="7">
        <v>1236</v>
      </c>
      <c r="T11" s="38"/>
      <c r="U11" s="28">
        <v>3282.69</v>
      </c>
      <c r="V11" s="7">
        <f t="shared" si="0"/>
        <v>3282.69</v>
      </c>
      <c r="W11" s="7">
        <f t="shared" si="4"/>
        <v>3282.69</v>
      </c>
      <c r="X11" s="7">
        <v>3525.61</v>
      </c>
      <c r="Y11" s="7">
        <f t="shared" si="7"/>
        <v>1236</v>
      </c>
      <c r="Z11" s="7">
        <v>1296.56</v>
      </c>
      <c r="AA11" s="7">
        <f t="shared" si="6"/>
        <v>1296.56</v>
      </c>
      <c r="AB11" s="22">
        <v>1344.53</v>
      </c>
      <c r="AC11" s="38"/>
      <c r="AD11" s="32">
        <v>1887</v>
      </c>
      <c r="AE11" s="2"/>
      <c r="AF11" s="7">
        <f t="shared" si="1"/>
        <v>8548.8288987729939</v>
      </c>
      <c r="AG11" s="7">
        <v>5858.0228374291646</v>
      </c>
      <c r="AH11" s="7"/>
      <c r="AI11" s="7">
        <v>2534.8060613438302</v>
      </c>
      <c r="AJ11" s="7">
        <v>156</v>
      </c>
      <c r="AK11" s="7"/>
      <c r="AL11" s="7" t="s">
        <v>13</v>
      </c>
      <c r="AM11" s="7">
        <v>1291.83</v>
      </c>
      <c r="AN11" s="7">
        <v>1394.77</v>
      </c>
      <c r="AO11" s="7">
        <v>120</v>
      </c>
      <c r="AP11" s="7">
        <v>123.60000000000001</v>
      </c>
      <c r="AQ11" s="7">
        <f t="shared" si="2"/>
        <v>90</v>
      </c>
      <c r="AR11" s="7">
        <f t="shared" si="3"/>
        <v>92.7</v>
      </c>
    </row>
    <row r="12" spans="1:231" ht="44.25" customHeight="1" x14ac:dyDescent="0.25">
      <c r="A12" s="14" t="s">
        <v>93</v>
      </c>
      <c r="B12" s="51"/>
      <c r="C12" s="97"/>
      <c r="D12" s="63"/>
      <c r="E12" s="63"/>
      <c r="F12" s="51"/>
      <c r="G12" s="66"/>
      <c r="H12" s="67"/>
      <c r="I12" s="66"/>
      <c r="J12" s="67"/>
      <c r="K12" s="66"/>
      <c r="L12" s="67"/>
      <c r="M12" s="66"/>
      <c r="N12" s="67"/>
      <c r="O12" s="74"/>
      <c r="P12" s="28">
        <v>8930.9605297151338</v>
      </c>
      <c r="Q12" s="7">
        <v>9571.5499999999993</v>
      </c>
      <c r="R12" s="7">
        <v>1011</v>
      </c>
      <c r="S12" s="7">
        <v>1041.33</v>
      </c>
      <c r="T12" s="39"/>
      <c r="U12" s="28">
        <v>6563.13</v>
      </c>
      <c r="V12" s="7">
        <f t="shared" si="0"/>
        <v>6563.13</v>
      </c>
      <c r="W12" s="7">
        <f t="shared" si="4"/>
        <v>6563.13</v>
      </c>
      <c r="X12" s="7">
        <v>7048.8</v>
      </c>
      <c r="Y12" s="7">
        <f t="shared" si="7"/>
        <v>1041.33</v>
      </c>
      <c r="Z12" s="7">
        <v>1092.3599999999999</v>
      </c>
      <c r="AA12" s="7">
        <f t="shared" si="6"/>
        <v>1092.3599999999999</v>
      </c>
      <c r="AB12" s="21">
        <v>1132.78</v>
      </c>
      <c r="AC12" s="39"/>
      <c r="AD12" s="32">
        <v>364</v>
      </c>
      <c r="AE12" s="2"/>
      <c r="AF12" s="7">
        <f t="shared" si="1"/>
        <v>3367.4569270367538</v>
      </c>
      <c r="AG12" s="7">
        <v>2267.3984521914472</v>
      </c>
      <c r="AH12" s="7"/>
      <c r="AI12" s="7">
        <v>1048.0584748453068</v>
      </c>
      <c r="AJ12" s="7">
        <v>52</v>
      </c>
      <c r="AK12" s="7"/>
      <c r="AL12" s="7" t="s">
        <v>13</v>
      </c>
      <c r="AM12" s="7">
        <v>2779.15</v>
      </c>
      <c r="AN12" s="7">
        <v>2979.41</v>
      </c>
      <c r="AO12" s="7">
        <v>101.10000000000001</v>
      </c>
      <c r="AP12" s="7">
        <v>104.133</v>
      </c>
      <c r="AQ12" s="7">
        <f t="shared" si="2"/>
        <v>75.825000000000003</v>
      </c>
      <c r="AR12" s="7">
        <f t="shared" si="3"/>
        <v>78.099749999999986</v>
      </c>
    </row>
    <row r="13" spans="1:231" ht="84.75" customHeight="1" x14ac:dyDescent="0.25">
      <c r="A13" s="14" t="s">
        <v>36</v>
      </c>
      <c r="B13" s="50" t="s">
        <v>38</v>
      </c>
      <c r="C13" s="96" t="s">
        <v>27</v>
      </c>
      <c r="D13" s="62">
        <v>43344</v>
      </c>
      <c r="E13" s="62" t="s">
        <v>28</v>
      </c>
      <c r="F13" s="50" t="s">
        <v>13</v>
      </c>
      <c r="G13" s="64">
        <v>1.2</v>
      </c>
      <c r="H13" s="65"/>
      <c r="I13" s="64">
        <v>0.9</v>
      </c>
      <c r="J13" s="65"/>
      <c r="K13" s="64">
        <v>240</v>
      </c>
      <c r="L13" s="65"/>
      <c r="M13" s="64">
        <v>180</v>
      </c>
      <c r="N13" s="65"/>
      <c r="O13" s="73" t="str">
        <f t="shared" ref="O13" si="8">$O$8</f>
        <v>Приказ Департамента промышленной и сельскохозяйственной политики Чукотского автономного округа от 31.08.2017 года N 35 (с изм.от 22.01.2018 г.)</v>
      </c>
      <c r="P13" s="28">
        <v>4910.97</v>
      </c>
      <c r="Q13" s="7">
        <v>5235.26</v>
      </c>
      <c r="R13" s="7">
        <v>1076</v>
      </c>
      <c r="S13" s="7">
        <v>1108.28</v>
      </c>
      <c r="T13" s="56" t="s">
        <v>80</v>
      </c>
      <c r="U13" s="28">
        <v>5207.42</v>
      </c>
      <c r="V13" s="7">
        <f t="shared" si="0"/>
        <v>5207.42</v>
      </c>
      <c r="W13" s="7">
        <f>V13</f>
        <v>5207.42</v>
      </c>
      <c r="X13" s="7">
        <v>5510.94</v>
      </c>
      <c r="Y13" s="7">
        <v>1108.28</v>
      </c>
      <c r="Z13" s="7">
        <v>1162.5899999999999</v>
      </c>
      <c r="AA13" s="7">
        <v>1162.5899999999999</v>
      </c>
      <c r="AB13" s="20">
        <v>1205.6099999999999</v>
      </c>
      <c r="AC13" s="56" t="s">
        <v>120</v>
      </c>
      <c r="AD13" s="32">
        <v>333.1</v>
      </c>
      <c r="AE13" s="2"/>
      <c r="AF13" s="7">
        <f t="shared" si="1"/>
        <v>1689.8553609684393</v>
      </c>
      <c r="AG13" s="7">
        <v>1073.2470000000001</v>
      </c>
      <c r="AH13" s="7"/>
      <c r="AI13" s="7">
        <v>558.64332096843918</v>
      </c>
      <c r="AJ13" s="7">
        <v>57.965040000000002</v>
      </c>
      <c r="AK13" s="7"/>
      <c r="AL13" s="7" t="s">
        <v>13</v>
      </c>
      <c r="AM13" s="7">
        <v>1631.96</v>
      </c>
      <c r="AN13" s="7">
        <v>1722.25</v>
      </c>
      <c r="AO13" s="7">
        <v>107.60000000000001</v>
      </c>
      <c r="AP13" s="7">
        <v>110.828</v>
      </c>
      <c r="AQ13" s="7">
        <f t="shared" si="2"/>
        <v>80.7</v>
      </c>
      <c r="AR13" s="7">
        <f t="shared" si="3"/>
        <v>83.120999999999995</v>
      </c>
    </row>
    <row r="14" spans="1:231" ht="78.75" customHeight="1" x14ac:dyDescent="0.25">
      <c r="A14" s="14" t="s">
        <v>37</v>
      </c>
      <c r="B14" s="51"/>
      <c r="C14" s="97"/>
      <c r="D14" s="63"/>
      <c r="E14" s="63"/>
      <c r="F14" s="51"/>
      <c r="G14" s="66"/>
      <c r="H14" s="67"/>
      <c r="I14" s="66"/>
      <c r="J14" s="67"/>
      <c r="K14" s="66"/>
      <c r="L14" s="67"/>
      <c r="M14" s="66"/>
      <c r="N14" s="67"/>
      <c r="O14" s="74"/>
      <c r="P14" s="28">
        <v>4366.43</v>
      </c>
      <c r="Q14" s="7">
        <v>4692.7299999999996</v>
      </c>
      <c r="R14" s="7">
        <v>1050</v>
      </c>
      <c r="S14" s="7">
        <v>1081.5</v>
      </c>
      <c r="T14" s="57" t="s">
        <v>80</v>
      </c>
      <c r="U14" s="28">
        <v>4632.62</v>
      </c>
      <c r="V14" s="7">
        <f t="shared" si="0"/>
        <v>4632.62</v>
      </c>
      <c r="W14" s="7">
        <f t="shared" ref="W14:W43" si="9">V14</f>
        <v>4632.62</v>
      </c>
      <c r="X14" s="7">
        <v>4949.7</v>
      </c>
      <c r="Y14" s="21">
        <v>1081.5</v>
      </c>
      <c r="Z14" s="21">
        <v>1134.49</v>
      </c>
      <c r="AA14" s="21">
        <v>1134.49</v>
      </c>
      <c r="AB14" s="21">
        <v>1176.47</v>
      </c>
      <c r="AC14" s="57"/>
      <c r="AD14" s="32">
        <v>433.3</v>
      </c>
      <c r="AE14" s="2"/>
      <c r="AF14" s="7">
        <f t="shared" si="1"/>
        <v>1954.0461732567994</v>
      </c>
      <c r="AG14" s="7">
        <v>1399.8720000000001</v>
      </c>
      <c r="AH14" s="7"/>
      <c r="AI14" s="7">
        <v>496.20913325679936</v>
      </c>
      <c r="AJ14" s="7">
        <v>57.965040000000002</v>
      </c>
      <c r="AK14" s="7"/>
      <c r="AL14" s="7" t="s">
        <v>13</v>
      </c>
      <c r="AM14" s="7">
        <v>1115.28</v>
      </c>
      <c r="AN14" s="7">
        <v>1175.0899999999999</v>
      </c>
      <c r="AO14" s="7">
        <v>105</v>
      </c>
      <c r="AP14" s="7">
        <v>108.15</v>
      </c>
      <c r="AQ14" s="7">
        <f t="shared" si="2"/>
        <v>78.75</v>
      </c>
      <c r="AR14" s="7">
        <f t="shared" si="3"/>
        <v>81.112499999999997</v>
      </c>
    </row>
    <row r="15" spans="1:231" ht="152.25" customHeight="1" x14ac:dyDescent="0.25">
      <c r="A15" s="14" t="s">
        <v>103</v>
      </c>
      <c r="B15" s="14" t="s">
        <v>38</v>
      </c>
      <c r="C15" s="15" t="s">
        <v>39</v>
      </c>
      <c r="D15" s="16">
        <v>43252</v>
      </c>
      <c r="E15" s="17" t="s">
        <v>40</v>
      </c>
      <c r="F15" s="18" t="s">
        <v>13</v>
      </c>
      <c r="G15" s="109">
        <v>1.2</v>
      </c>
      <c r="H15" s="110"/>
      <c r="I15" s="109">
        <v>0.9</v>
      </c>
      <c r="J15" s="110"/>
      <c r="K15" s="109">
        <v>240</v>
      </c>
      <c r="L15" s="110"/>
      <c r="M15" s="109">
        <v>180</v>
      </c>
      <c r="N15" s="110"/>
      <c r="O15" s="26" t="s">
        <v>79</v>
      </c>
      <c r="P15" s="28">
        <v>1719.1278289847585</v>
      </c>
      <c r="Q15" s="7">
        <v>1797.77</v>
      </c>
      <c r="R15" s="7">
        <v>1045.03</v>
      </c>
      <c r="S15" s="7">
        <v>1076.3800000000001</v>
      </c>
      <c r="T15" s="37" t="s">
        <v>83</v>
      </c>
      <c r="U15" s="28">
        <v>1797.77</v>
      </c>
      <c r="V15" s="7">
        <v>1813.21</v>
      </c>
      <c r="W15" s="7">
        <f t="shared" si="9"/>
        <v>1813.21</v>
      </c>
      <c r="X15" s="7">
        <v>1918.43</v>
      </c>
      <c r="Y15" s="7">
        <v>1076.3800000000001</v>
      </c>
      <c r="Z15" s="7">
        <v>1129.1199999999999</v>
      </c>
      <c r="AA15" s="7">
        <v>1129.1199999999999</v>
      </c>
      <c r="AB15" s="7">
        <v>1170.9000000000001</v>
      </c>
      <c r="AC15" s="40" t="s">
        <v>123</v>
      </c>
      <c r="AD15" s="32">
        <v>604</v>
      </c>
      <c r="AE15" s="2"/>
      <c r="AF15" s="7">
        <f t="shared" si="1"/>
        <v>1062.0438824126002</v>
      </c>
      <c r="AG15" s="7">
        <v>803.96999999999991</v>
      </c>
      <c r="AH15" s="7"/>
      <c r="AI15" s="7">
        <v>218.86388241260016</v>
      </c>
      <c r="AJ15" s="7">
        <v>39.21</v>
      </c>
      <c r="AK15" s="7"/>
      <c r="AL15" s="7" t="s">
        <v>13</v>
      </c>
      <c r="AM15" s="7">
        <v>351.42</v>
      </c>
      <c r="AN15" s="7">
        <v>373.34</v>
      </c>
      <c r="AO15" s="7">
        <v>104.503</v>
      </c>
      <c r="AP15" s="7">
        <v>107.63800000000002</v>
      </c>
      <c r="AQ15" s="7">
        <f t="shared" si="2"/>
        <v>78.377249999999989</v>
      </c>
      <c r="AR15" s="7">
        <f t="shared" si="3"/>
        <v>80.728500000000011</v>
      </c>
    </row>
    <row r="16" spans="1:231" ht="75" customHeight="1" x14ac:dyDescent="0.25">
      <c r="A16" s="14" t="s">
        <v>41</v>
      </c>
      <c r="B16" s="46" t="s">
        <v>42</v>
      </c>
      <c r="C16" s="34" t="s">
        <v>39</v>
      </c>
      <c r="D16" s="52">
        <v>43252</v>
      </c>
      <c r="E16" s="48" t="s">
        <v>40</v>
      </c>
      <c r="F16" s="50" t="s">
        <v>13</v>
      </c>
      <c r="G16" s="64">
        <v>1.2</v>
      </c>
      <c r="H16" s="65"/>
      <c r="I16" s="64">
        <v>0.9</v>
      </c>
      <c r="J16" s="65"/>
      <c r="K16" s="64">
        <v>240</v>
      </c>
      <c r="L16" s="65"/>
      <c r="M16" s="64">
        <v>180</v>
      </c>
      <c r="N16" s="65"/>
      <c r="O16" s="73" t="s">
        <v>79</v>
      </c>
      <c r="P16" s="28">
        <v>603.43546952228257</v>
      </c>
      <c r="Q16" s="7">
        <v>620.96</v>
      </c>
      <c r="R16" s="7">
        <v>723.45</v>
      </c>
      <c r="S16" s="7">
        <v>745.15</v>
      </c>
      <c r="T16" s="38"/>
      <c r="U16" s="28">
        <v>617.52</v>
      </c>
      <c r="V16" s="7">
        <v>617.52</v>
      </c>
      <c r="W16" s="7">
        <f t="shared" si="9"/>
        <v>617.52</v>
      </c>
      <c r="X16" s="7">
        <v>660.13</v>
      </c>
      <c r="Y16" s="7">
        <v>741.03</v>
      </c>
      <c r="Z16" s="7">
        <v>741.03</v>
      </c>
      <c r="AA16" s="7">
        <f>Z16</f>
        <v>741.03</v>
      </c>
      <c r="AB16" s="7">
        <v>768.44</v>
      </c>
      <c r="AC16" s="38"/>
      <c r="AD16" s="32">
        <v>18930</v>
      </c>
      <c r="AE16" s="2"/>
      <c r="AF16" s="7">
        <f t="shared" si="1"/>
        <v>11588.919511254531</v>
      </c>
      <c r="AG16" s="7">
        <v>9092.6812272979678</v>
      </c>
      <c r="AH16" s="7"/>
      <c r="AI16" s="7">
        <v>1829.778283956565</v>
      </c>
      <c r="AJ16" s="7">
        <v>666.46</v>
      </c>
      <c r="AK16" s="7"/>
      <c r="AL16" s="7" t="s">
        <v>13</v>
      </c>
      <c r="AM16" s="7">
        <v>83.02</v>
      </c>
      <c r="AN16" s="7">
        <v>110.3</v>
      </c>
      <c r="AO16" s="7">
        <v>72.345000000000013</v>
      </c>
      <c r="AP16" s="7">
        <v>74.515000000000001</v>
      </c>
      <c r="AQ16" s="7">
        <f t="shared" si="2"/>
        <v>54.258749999999999</v>
      </c>
      <c r="AR16" s="7">
        <f t="shared" si="3"/>
        <v>55.886249999999997</v>
      </c>
    </row>
    <row r="17" spans="1:44" ht="86.25" customHeight="1" x14ac:dyDescent="0.25">
      <c r="A17" s="14" t="s">
        <v>104</v>
      </c>
      <c r="B17" s="47"/>
      <c r="C17" s="35"/>
      <c r="D17" s="53"/>
      <c r="E17" s="49"/>
      <c r="F17" s="51"/>
      <c r="G17" s="66"/>
      <c r="H17" s="67"/>
      <c r="I17" s="66"/>
      <c r="J17" s="67"/>
      <c r="K17" s="66"/>
      <c r="L17" s="67"/>
      <c r="M17" s="66"/>
      <c r="N17" s="67"/>
      <c r="O17" s="74"/>
      <c r="P17" s="28">
        <v>1606.995327051485</v>
      </c>
      <c r="Q17" s="7">
        <v>1669.23</v>
      </c>
      <c r="R17" s="7">
        <v>1127.24</v>
      </c>
      <c r="S17" s="7">
        <v>1161.06</v>
      </c>
      <c r="T17" s="38"/>
      <c r="U17" s="28">
        <v>1669.23</v>
      </c>
      <c r="V17" s="7">
        <v>1695.84</v>
      </c>
      <c r="W17" s="7">
        <f t="shared" si="9"/>
        <v>1695.84</v>
      </c>
      <c r="X17" s="7">
        <v>1782.94</v>
      </c>
      <c r="Y17" s="7">
        <f>S17</f>
        <v>1161.06</v>
      </c>
      <c r="Z17" s="7">
        <v>1217.95</v>
      </c>
      <c r="AA17" s="7">
        <f t="shared" ref="AA17:AA18" si="10">Z17</f>
        <v>1217.95</v>
      </c>
      <c r="AB17" s="7">
        <v>1263.01</v>
      </c>
      <c r="AC17" s="38"/>
      <c r="AD17" s="32">
        <v>634.4</v>
      </c>
      <c r="AE17" s="2"/>
      <c r="AF17" s="7">
        <f t="shared" si="1"/>
        <v>1039.1844681903001</v>
      </c>
      <c r="AG17" s="7">
        <v>817.58</v>
      </c>
      <c r="AH17" s="7"/>
      <c r="AI17" s="7">
        <v>182.39446819029999</v>
      </c>
      <c r="AJ17" s="7">
        <v>39.21</v>
      </c>
      <c r="AK17" s="7"/>
      <c r="AL17" s="7" t="s">
        <v>13</v>
      </c>
      <c r="AM17" s="7">
        <v>278.01</v>
      </c>
      <c r="AN17" s="7">
        <v>297.02</v>
      </c>
      <c r="AO17" s="7">
        <v>112.724</v>
      </c>
      <c r="AP17" s="7">
        <v>116.10599999999999</v>
      </c>
      <c r="AQ17" s="7">
        <f t="shared" si="2"/>
        <v>84.542999999999992</v>
      </c>
      <c r="AR17" s="7">
        <f t="shared" si="3"/>
        <v>87.079499999999996</v>
      </c>
    </row>
    <row r="18" spans="1:44" ht="167.25" customHeight="1" x14ac:dyDescent="0.25">
      <c r="A18" s="14" t="s">
        <v>117</v>
      </c>
      <c r="B18" s="14" t="s">
        <v>43</v>
      </c>
      <c r="C18" s="15" t="s">
        <v>39</v>
      </c>
      <c r="D18" s="16">
        <v>43252</v>
      </c>
      <c r="E18" s="17" t="s">
        <v>40</v>
      </c>
      <c r="F18" s="18" t="s">
        <v>13</v>
      </c>
      <c r="G18" s="109">
        <v>1.2</v>
      </c>
      <c r="H18" s="110"/>
      <c r="I18" s="109">
        <v>0.9</v>
      </c>
      <c r="J18" s="110"/>
      <c r="K18" s="109">
        <v>240</v>
      </c>
      <c r="L18" s="110"/>
      <c r="M18" s="109">
        <v>180</v>
      </c>
      <c r="N18" s="110"/>
      <c r="O18" s="26" t="s">
        <v>79</v>
      </c>
      <c r="P18" s="28">
        <v>2322.998808989521</v>
      </c>
      <c r="Q18" s="7">
        <v>2448.1</v>
      </c>
      <c r="R18" s="7">
        <v>998.71</v>
      </c>
      <c r="S18" s="7">
        <v>1028.67</v>
      </c>
      <c r="T18" s="38"/>
      <c r="U18" s="28">
        <v>2448.1</v>
      </c>
      <c r="V18" s="7">
        <v>2449.6999999999998</v>
      </c>
      <c r="W18" s="7">
        <f t="shared" si="9"/>
        <v>2449.6999999999998</v>
      </c>
      <c r="X18" s="7">
        <v>2610.6799999999998</v>
      </c>
      <c r="Y18" s="7">
        <f t="shared" ref="Y18:Y19" si="11">S18</f>
        <v>1028.67</v>
      </c>
      <c r="Z18" s="7">
        <v>1079.07</v>
      </c>
      <c r="AA18" s="7">
        <f t="shared" si="10"/>
        <v>1079.07</v>
      </c>
      <c r="AB18" s="7">
        <v>1119</v>
      </c>
      <c r="AC18" s="38"/>
      <c r="AD18" s="32">
        <v>363.4</v>
      </c>
      <c r="AE18" s="2"/>
      <c r="AF18" s="7">
        <f t="shared" si="1"/>
        <v>866.99920932156829</v>
      </c>
      <c r="AG18" s="7">
        <v>637.4</v>
      </c>
      <c r="AH18" s="7"/>
      <c r="AI18" s="7">
        <v>190.38920932156833</v>
      </c>
      <c r="AJ18" s="7">
        <v>39.21</v>
      </c>
      <c r="AK18" s="7"/>
      <c r="AL18" s="7" t="s">
        <v>13</v>
      </c>
      <c r="AM18" s="7">
        <v>506.01</v>
      </c>
      <c r="AN18" s="7">
        <v>541.69000000000005</v>
      </c>
      <c r="AO18" s="7">
        <v>99.871000000000009</v>
      </c>
      <c r="AP18" s="7">
        <v>102.86700000000002</v>
      </c>
      <c r="AQ18" s="7">
        <f t="shared" si="2"/>
        <v>74.90325</v>
      </c>
      <c r="AR18" s="7">
        <f t="shared" si="3"/>
        <v>77.15025</v>
      </c>
    </row>
    <row r="19" spans="1:44" ht="79.5" customHeight="1" x14ac:dyDescent="0.25">
      <c r="A19" s="14" t="s">
        <v>118</v>
      </c>
      <c r="B19" s="14" t="s">
        <v>44</v>
      </c>
      <c r="C19" s="15" t="s">
        <v>39</v>
      </c>
      <c r="D19" s="16">
        <v>43252</v>
      </c>
      <c r="E19" s="17" t="s">
        <v>40</v>
      </c>
      <c r="F19" s="18" t="s">
        <v>13</v>
      </c>
      <c r="G19" s="109">
        <v>1.2</v>
      </c>
      <c r="H19" s="110"/>
      <c r="I19" s="109">
        <v>0.9</v>
      </c>
      <c r="J19" s="110">
        <v>0.9</v>
      </c>
      <c r="K19" s="109">
        <v>240</v>
      </c>
      <c r="L19" s="110"/>
      <c r="M19" s="109">
        <v>180</v>
      </c>
      <c r="N19" s="110"/>
      <c r="O19" s="73" t="s">
        <v>79</v>
      </c>
      <c r="P19" s="28">
        <v>3107.5886535246023</v>
      </c>
      <c r="Q19" s="7">
        <v>3277.59</v>
      </c>
      <c r="R19" s="7">
        <v>1196.1300000000001</v>
      </c>
      <c r="S19" s="7">
        <v>1232.01</v>
      </c>
      <c r="T19" s="38"/>
      <c r="U19" s="28">
        <v>3272.54</v>
      </c>
      <c r="V19" s="7">
        <v>3272.54</v>
      </c>
      <c r="W19" s="7">
        <f t="shared" si="9"/>
        <v>3272.54</v>
      </c>
      <c r="X19" s="7">
        <v>3481.33</v>
      </c>
      <c r="Y19" s="7">
        <f t="shared" si="11"/>
        <v>1232.01</v>
      </c>
      <c r="Z19" s="7">
        <v>1292.3800000000001</v>
      </c>
      <c r="AA19" s="7">
        <v>1292.3800000000001</v>
      </c>
      <c r="AB19" s="7">
        <v>1340.2</v>
      </c>
      <c r="AC19" s="38"/>
      <c r="AD19" s="32">
        <v>914.6</v>
      </c>
      <c r="AE19" s="2"/>
      <c r="AF19" s="7">
        <f t="shared" si="1"/>
        <v>2920.0692975437078</v>
      </c>
      <c r="AG19" s="7">
        <v>1600.98</v>
      </c>
      <c r="AH19" s="7"/>
      <c r="AI19" s="7">
        <v>1279.8792975437077</v>
      </c>
      <c r="AJ19" s="7">
        <v>39.21</v>
      </c>
      <c r="AK19" s="7"/>
      <c r="AL19" s="7" t="s">
        <v>13</v>
      </c>
      <c r="AM19" s="7">
        <v>1351.73</v>
      </c>
      <c r="AN19" s="7">
        <v>1446.92</v>
      </c>
      <c r="AO19" s="7">
        <v>119.61300000000001</v>
      </c>
      <c r="AP19" s="7">
        <v>123.20100000000001</v>
      </c>
      <c r="AQ19" s="7">
        <f t="shared" si="2"/>
        <v>89.70975</v>
      </c>
      <c r="AR19" s="7">
        <f t="shared" si="3"/>
        <v>92.400750000000002</v>
      </c>
    </row>
    <row r="20" spans="1:44" ht="83.25" customHeight="1" x14ac:dyDescent="0.25">
      <c r="A20" s="14" t="s">
        <v>119</v>
      </c>
      <c r="B20" s="14" t="s">
        <v>45</v>
      </c>
      <c r="C20" s="15" t="s">
        <v>39</v>
      </c>
      <c r="D20" s="16">
        <v>43252</v>
      </c>
      <c r="E20" s="17" t="s">
        <v>40</v>
      </c>
      <c r="F20" s="18" t="s">
        <v>13</v>
      </c>
      <c r="G20" s="109">
        <v>1.2</v>
      </c>
      <c r="H20" s="110"/>
      <c r="I20" s="109">
        <v>0.9</v>
      </c>
      <c r="J20" s="110"/>
      <c r="K20" s="109">
        <v>240</v>
      </c>
      <c r="L20" s="110"/>
      <c r="M20" s="109">
        <v>180</v>
      </c>
      <c r="N20" s="110"/>
      <c r="O20" s="74"/>
      <c r="P20" s="28">
        <v>2738.1977871969434</v>
      </c>
      <c r="Q20" s="7">
        <v>2897.1</v>
      </c>
      <c r="R20" s="7">
        <v>1202.96</v>
      </c>
      <c r="S20" s="7">
        <v>1239.05</v>
      </c>
      <c r="T20" s="39"/>
      <c r="U20" s="28">
        <v>2891.8</v>
      </c>
      <c r="V20" s="7">
        <v>2891.8</v>
      </c>
      <c r="W20" s="7">
        <f t="shared" si="9"/>
        <v>2891.8</v>
      </c>
      <c r="X20" s="21">
        <v>3082.99</v>
      </c>
      <c r="Y20" s="7">
        <v>1239.05</v>
      </c>
      <c r="Z20" s="7">
        <v>1299.76</v>
      </c>
      <c r="AA20" s="7">
        <f>Z20</f>
        <v>1299.76</v>
      </c>
      <c r="AB20" s="7">
        <v>1347.85</v>
      </c>
      <c r="AC20" s="39"/>
      <c r="AD20" s="32">
        <v>457.4</v>
      </c>
      <c r="AE20" s="2"/>
      <c r="AF20" s="7">
        <f t="shared" si="1"/>
        <v>1288.8822410879784</v>
      </c>
      <c r="AG20" s="7">
        <v>896.44100000000003</v>
      </c>
      <c r="AH20" s="7"/>
      <c r="AI20" s="7">
        <v>353.23124108797833</v>
      </c>
      <c r="AJ20" s="7">
        <v>39.21</v>
      </c>
      <c r="AK20" s="7"/>
      <c r="AL20" s="7" t="s">
        <v>13</v>
      </c>
      <c r="AM20" s="7">
        <v>745.92</v>
      </c>
      <c r="AN20" s="7">
        <v>798.49</v>
      </c>
      <c r="AO20" s="7">
        <v>120.29600000000001</v>
      </c>
      <c r="AP20" s="7">
        <v>123.905</v>
      </c>
      <c r="AQ20" s="7">
        <f t="shared" si="2"/>
        <v>90.221999999999994</v>
      </c>
      <c r="AR20" s="7">
        <f t="shared" si="3"/>
        <v>92.928749999999994</v>
      </c>
    </row>
    <row r="21" spans="1:44" ht="159" customHeight="1" x14ac:dyDescent="0.25">
      <c r="A21" s="14" t="s">
        <v>46</v>
      </c>
      <c r="B21" s="15" t="s">
        <v>47</v>
      </c>
      <c r="C21" s="15" t="s">
        <v>48</v>
      </c>
      <c r="D21" s="16">
        <v>43132</v>
      </c>
      <c r="E21" s="17" t="s">
        <v>49</v>
      </c>
      <c r="F21" s="18" t="s">
        <v>13</v>
      </c>
      <c r="G21" s="109">
        <v>1.2</v>
      </c>
      <c r="H21" s="110"/>
      <c r="I21" s="109">
        <v>0.9</v>
      </c>
      <c r="J21" s="110"/>
      <c r="K21" s="109">
        <v>240</v>
      </c>
      <c r="L21" s="110"/>
      <c r="M21" s="109">
        <v>180</v>
      </c>
      <c r="N21" s="110"/>
      <c r="O21" s="26" t="s">
        <v>79</v>
      </c>
      <c r="P21" s="28">
        <v>777.20154028013326</v>
      </c>
      <c r="Q21" s="7">
        <v>2120.88</v>
      </c>
      <c r="R21" s="7">
        <v>777.2</v>
      </c>
      <c r="S21" s="7">
        <v>800.52</v>
      </c>
      <c r="T21" s="29" t="s">
        <v>84</v>
      </c>
      <c r="U21" s="28">
        <v>1960.93</v>
      </c>
      <c r="V21" s="7">
        <f>U21</f>
        <v>1960.93</v>
      </c>
      <c r="W21" s="7">
        <f t="shared" si="9"/>
        <v>1960.93</v>
      </c>
      <c r="X21" s="7">
        <v>1970.52</v>
      </c>
      <c r="Y21" s="7">
        <v>800.52</v>
      </c>
      <c r="Z21" s="7">
        <v>839.75</v>
      </c>
      <c r="AA21" s="7">
        <f t="shared" ref="AA21:AA24" si="12">Z21</f>
        <v>839.75</v>
      </c>
      <c r="AB21" s="7">
        <v>870.82</v>
      </c>
      <c r="AC21" s="29" t="s">
        <v>84</v>
      </c>
      <c r="AD21" s="32">
        <v>36965.660000000003</v>
      </c>
      <c r="AE21" s="2"/>
      <c r="AF21" s="7">
        <f t="shared" si="1"/>
        <v>53542.043692519015</v>
      </c>
      <c r="AG21" s="7">
        <v>20361.858246801014</v>
      </c>
      <c r="AH21" s="7"/>
      <c r="AI21" s="7">
        <v>31893.295445718002</v>
      </c>
      <c r="AJ21" s="7">
        <v>1286.8899999999999</v>
      </c>
      <c r="AK21" s="7"/>
      <c r="AL21" s="7" t="s">
        <v>13</v>
      </c>
      <c r="AM21" s="7">
        <v>307.99679931337226</v>
      </c>
      <c r="AN21" s="7">
        <v>2311.4499999999998</v>
      </c>
      <c r="AO21" s="7">
        <v>77.720000000000013</v>
      </c>
      <c r="AP21" s="7">
        <v>80.052000000000007</v>
      </c>
      <c r="AQ21" s="7">
        <f t="shared" si="2"/>
        <v>58.29</v>
      </c>
      <c r="AR21" s="7">
        <f t="shared" si="3"/>
        <v>60.038999999999994</v>
      </c>
    </row>
    <row r="22" spans="1:44" ht="68.25" customHeight="1" x14ac:dyDescent="0.25">
      <c r="A22" s="14" t="s">
        <v>124</v>
      </c>
      <c r="B22" s="15" t="s">
        <v>50</v>
      </c>
      <c r="C22" s="15" t="s">
        <v>51</v>
      </c>
      <c r="D22" s="16">
        <v>43313</v>
      </c>
      <c r="E22" s="17" t="s">
        <v>52</v>
      </c>
      <c r="F22" s="18" t="s">
        <v>13</v>
      </c>
      <c r="G22" s="109">
        <v>1.2</v>
      </c>
      <c r="H22" s="110"/>
      <c r="I22" s="109">
        <v>0.9</v>
      </c>
      <c r="J22" s="110"/>
      <c r="K22" s="109">
        <v>240</v>
      </c>
      <c r="L22" s="110"/>
      <c r="M22" s="109">
        <v>180</v>
      </c>
      <c r="N22" s="110"/>
      <c r="O22" s="75" t="s">
        <v>79</v>
      </c>
      <c r="P22" s="28">
        <v>4472.6379443272881</v>
      </c>
      <c r="Q22" s="7">
        <v>4481.88</v>
      </c>
      <c r="R22" s="7">
        <v>1071.8800000000001</v>
      </c>
      <c r="S22" s="7">
        <v>1104.04</v>
      </c>
      <c r="T22" s="37" t="s">
        <v>85</v>
      </c>
      <c r="U22" s="28">
        <v>4481.88</v>
      </c>
      <c r="V22" s="7">
        <v>4735.3900000000003</v>
      </c>
      <c r="W22" s="7">
        <f t="shared" si="9"/>
        <v>4735.3900000000003</v>
      </c>
      <c r="X22" s="7">
        <v>4815.5600000000004</v>
      </c>
      <c r="Y22" s="20">
        <f>S22</f>
        <v>1104.04</v>
      </c>
      <c r="Z22" s="7">
        <v>1158.1400000000001</v>
      </c>
      <c r="AA22" s="7">
        <f t="shared" si="12"/>
        <v>1158.1400000000001</v>
      </c>
      <c r="AB22" s="7">
        <v>1200.99</v>
      </c>
      <c r="AC22" s="40" t="s">
        <v>126</v>
      </c>
      <c r="AD22" s="32">
        <v>227.1</v>
      </c>
      <c r="AE22" s="2"/>
      <c r="AF22" s="7">
        <f t="shared" si="1"/>
        <v>1016.8560396877486</v>
      </c>
      <c r="AG22" s="7">
        <v>872.45899999999995</v>
      </c>
      <c r="AH22" s="7"/>
      <c r="AI22" s="7">
        <v>59.597039687748719</v>
      </c>
      <c r="AJ22" s="7">
        <v>84.8</v>
      </c>
      <c r="AK22" s="7"/>
      <c r="AL22" s="7" t="s">
        <v>13</v>
      </c>
      <c r="AM22" s="7">
        <v>254.53</v>
      </c>
      <c r="AN22" s="7">
        <v>270.29000000000002</v>
      </c>
      <c r="AO22" s="7">
        <v>107.18800000000002</v>
      </c>
      <c r="AP22" s="7">
        <v>110.404</v>
      </c>
      <c r="AQ22" s="7">
        <f t="shared" si="2"/>
        <v>80.391000000000005</v>
      </c>
      <c r="AR22" s="7">
        <f t="shared" si="3"/>
        <v>82.802999999999997</v>
      </c>
    </row>
    <row r="23" spans="1:44" ht="63" customHeight="1" x14ac:dyDescent="0.25">
      <c r="A23" s="14" t="s">
        <v>125</v>
      </c>
      <c r="B23" s="15" t="s">
        <v>53</v>
      </c>
      <c r="C23" s="15" t="s">
        <v>51</v>
      </c>
      <c r="D23" s="16">
        <v>43313</v>
      </c>
      <c r="E23" s="17" t="s">
        <v>52</v>
      </c>
      <c r="F23" s="18" t="s">
        <v>13</v>
      </c>
      <c r="G23" s="109">
        <v>1.2</v>
      </c>
      <c r="H23" s="110"/>
      <c r="I23" s="109">
        <v>0.9</v>
      </c>
      <c r="J23" s="110"/>
      <c r="K23" s="109">
        <v>240</v>
      </c>
      <c r="L23" s="110"/>
      <c r="M23" s="109">
        <v>180</v>
      </c>
      <c r="N23" s="110"/>
      <c r="O23" s="76"/>
      <c r="P23" s="28">
        <v>5845.4326723643971</v>
      </c>
      <c r="Q23" s="7">
        <v>6033.75</v>
      </c>
      <c r="R23" s="7">
        <v>1051.56</v>
      </c>
      <c r="S23" s="7">
        <v>1083.1099999999999</v>
      </c>
      <c r="T23" s="38"/>
      <c r="U23" s="28">
        <v>6033.75</v>
      </c>
      <c r="V23" s="7">
        <v>6186.72</v>
      </c>
      <c r="W23" s="7">
        <f t="shared" si="9"/>
        <v>6186.72</v>
      </c>
      <c r="X23" s="7">
        <v>6469.12</v>
      </c>
      <c r="Y23" s="20">
        <f t="shared" ref="Y23:Y44" si="13">S23</f>
        <v>1083.1099999999999</v>
      </c>
      <c r="Z23" s="7">
        <v>1136.18</v>
      </c>
      <c r="AA23" s="7">
        <f t="shared" si="12"/>
        <v>1136.18</v>
      </c>
      <c r="AB23" s="7">
        <v>1178.22</v>
      </c>
      <c r="AC23" s="38"/>
      <c r="AD23" s="32">
        <v>222.1</v>
      </c>
      <c r="AE23" s="2"/>
      <c r="AF23" s="7">
        <f t="shared" si="1"/>
        <v>1319.3962467314057</v>
      </c>
      <c r="AG23" s="7">
        <v>1084.9069999999999</v>
      </c>
      <c r="AH23" s="7"/>
      <c r="AI23" s="7">
        <v>149.68924673140569</v>
      </c>
      <c r="AJ23" s="7">
        <v>84.8</v>
      </c>
      <c r="AK23" s="7"/>
      <c r="AL23" s="7" t="s">
        <v>13</v>
      </c>
      <c r="AM23" s="7">
        <v>652.33000000000004</v>
      </c>
      <c r="AN23" s="7">
        <v>695.4</v>
      </c>
      <c r="AO23" s="7">
        <v>105.15600000000001</v>
      </c>
      <c r="AP23" s="7">
        <v>108.31099999999999</v>
      </c>
      <c r="AQ23" s="7">
        <f t="shared" si="2"/>
        <v>78.86699999999999</v>
      </c>
      <c r="AR23" s="7">
        <f t="shared" si="3"/>
        <v>81.233249999999984</v>
      </c>
    </row>
    <row r="24" spans="1:44" ht="67.5" customHeight="1" x14ac:dyDescent="0.25">
      <c r="A24" s="14" t="s">
        <v>54</v>
      </c>
      <c r="B24" s="15" t="s">
        <v>55</v>
      </c>
      <c r="C24" s="15" t="s">
        <v>51</v>
      </c>
      <c r="D24" s="16">
        <v>43313</v>
      </c>
      <c r="E24" s="17" t="s">
        <v>52</v>
      </c>
      <c r="F24" s="18" t="s">
        <v>13</v>
      </c>
      <c r="G24" s="109">
        <v>1.2</v>
      </c>
      <c r="H24" s="110"/>
      <c r="I24" s="109">
        <v>0.9</v>
      </c>
      <c r="J24" s="110"/>
      <c r="K24" s="109">
        <v>240</v>
      </c>
      <c r="L24" s="110"/>
      <c r="M24" s="109">
        <v>180</v>
      </c>
      <c r="N24" s="110"/>
      <c r="O24" s="77"/>
      <c r="P24" s="28">
        <v>1501.99</v>
      </c>
      <c r="Q24" s="7">
        <v>1462.19</v>
      </c>
      <c r="R24" s="7">
        <v>1500.63</v>
      </c>
      <c r="S24" s="7">
        <v>1545.65</v>
      </c>
      <c r="T24" s="38"/>
      <c r="U24" s="28">
        <v>1462.19</v>
      </c>
      <c r="V24" s="7">
        <v>1597.42</v>
      </c>
      <c r="W24" s="7">
        <v>1580.82</v>
      </c>
      <c r="X24" s="7">
        <f>W24</f>
        <v>1580.82</v>
      </c>
      <c r="Y24" s="20">
        <f t="shared" si="13"/>
        <v>1545.65</v>
      </c>
      <c r="Z24" s="7">
        <v>1621.39</v>
      </c>
      <c r="AA24" s="7">
        <f t="shared" si="12"/>
        <v>1621.39</v>
      </c>
      <c r="AB24" s="7">
        <v>1681.38</v>
      </c>
      <c r="AC24" s="38"/>
      <c r="AD24" s="32">
        <v>7267.5</v>
      </c>
      <c r="AE24" s="2"/>
      <c r="AF24" s="7">
        <f t="shared" si="1"/>
        <v>10771.072810712505</v>
      </c>
      <c r="AG24" s="7">
        <v>7809.2169999999996</v>
      </c>
      <c r="AH24" s="7"/>
      <c r="AI24" s="7">
        <v>2749.8458107125048</v>
      </c>
      <c r="AJ24" s="7">
        <v>212.01</v>
      </c>
      <c r="AK24" s="7"/>
      <c r="AL24" s="7" t="s">
        <v>13</v>
      </c>
      <c r="AM24" s="7">
        <v>367.07</v>
      </c>
      <c r="AN24" s="7">
        <v>389.68</v>
      </c>
      <c r="AO24" s="7">
        <v>150.06300000000002</v>
      </c>
      <c r="AP24" s="7">
        <v>154.56500000000003</v>
      </c>
      <c r="AQ24" s="7">
        <f t="shared" si="2"/>
        <v>112.54725000000001</v>
      </c>
      <c r="AR24" s="7">
        <f t="shared" si="3"/>
        <v>115.92375</v>
      </c>
    </row>
    <row r="25" spans="1:44" ht="171" customHeight="1" x14ac:dyDescent="0.25">
      <c r="A25" s="14" t="s">
        <v>116</v>
      </c>
      <c r="B25" s="15" t="s">
        <v>56</v>
      </c>
      <c r="C25" s="15" t="s">
        <v>51</v>
      </c>
      <c r="D25" s="16">
        <v>43313</v>
      </c>
      <c r="E25" s="17" t="s">
        <v>52</v>
      </c>
      <c r="F25" s="18" t="s">
        <v>13</v>
      </c>
      <c r="G25" s="109">
        <v>1.2</v>
      </c>
      <c r="H25" s="110"/>
      <c r="I25" s="109">
        <v>0.9</v>
      </c>
      <c r="J25" s="110"/>
      <c r="K25" s="109">
        <v>240</v>
      </c>
      <c r="L25" s="110"/>
      <c r="M25" s="109">
        <v>180</v>
      </c>
      <c r="N25" s="110"/>
      <c r="O25" s="26" t="s">
        <v>79</v>
      </c>
      <c r="P25" s="28">
        <v>3177.6659987072871</v>
      </c>
      <c r="Q25" s="7">
        <v>3147.31</v>
      </c>
      <c r="R25" s="21">
        <v>1143</v>
      </c>
      <c r="S25" s="21">
        <v>1177.29</v>
      </c>
      <c r="T25" s="39"/>
      <c r="U25" s="28">
        <v>3147.31</v>
      </c>
      <c r="V25" s="7">
        <v>3360.91</v>
      </c>
      <c r="W25" s="7">
        <f t="shared" si="9"/>
        <v>3360.91</v>
      </c>
      <c r="X25" s="7">
        <v>3376.82</v>
      </c>
      <c r="Y25" s="20">
        <f t="shared" si="13"/>
        <v>1177.29</v>
      </c>
      <c r="Z25" s="7">
        <v>1234.98</v>
      </c>
      <c r="AA25" s="7">
        <v>1234.98</v>
      </c>
      <c r="AB25" s="7">
        <v>1280.67</v>
      </c>
      <c r="AC25" s="39"/>
      <c r="AD25" s="32">
        <v>559.1</v>
      </c>
      <c r="AE25" s="2"/>
      <c r="AF25" s="7">
        <f t="shared" si="1"/>
        <v>1768.1352797631685</v>
      </c>
      <c r="AG25" s="7">
        <v>1517.912</v>
      </c>
      <c r="AH25" s="7"/>
      <c r="AI25" s="7">
        <v>165.42327976316849</v>
      </c>
      <c r="AJ25" s="7">
        <v>84.8</v>
      </c>
      <c r="AK25" s="7"/>
      <c r="AL25" s="7" t="s">
        <v>13</v>
      </c>
      <c r="AM25" s="7">
        <v>287.20999999999998</v>
      </c>
      <c r="AN25" s="7">
        <v>304.54000000000002</v>
      </c>
      <c r="AO25" s="7">
        <v>114.30000000000001</v>
      </c>
      <c r="AP25" s="7">
        <v>117.729</v>
      </c>
      <c r="AQ25" s="7">
        <f t="shared" si="2"/>
        <v>85.724999999999994</v>
      </c>
      <c r="AR25" s="7">
        <f t="shared" si="3"/>
        <v>88.296749999999989</v>
      </c>
    </row>
    <row r="26" spans="1:44" ht="105" x14ac:dyDescent="0.25">
      <c r="A26" s="14" t="s">
        <v>94</v>
      </c>
      <c r="B26" s="15" t="s">
        <v>57</v>
      </c>
      <c r="C26" s="15" t="s">
        <v>58</v>
      </c>
      <c r="D26" s="16">
        <v>43196</v>
      </c>
      <c r="E26" s="17" t="s">
        <v>59</v>
      </c>
      <c r="F26" s="18" t="s">
        <v>13</v>
      </c>
      <c r="G26" s="109">
        <v>1.2</v>
      </c>
      <c r="H26" s="110"/>
      <c r="I26" s="109">
        <v>0.9</v>
      </c>
      <c r="J26" s="110"/>
      <c r="K26" s="109">
        <v>240</v>
      </c>
      <c r="L26" s="110"/>
      <c r="M26" s="109">
        <v>180</v>
      </c>
      <c r="N26" s="110"/>
      <c r="O26" s="26" t="s">
        <v>79</v>
      </c>
      <c r="P26" s="28">
        <v>4267.8931229855652</v>
      </c>
      <c r="Q26" s="7">
        <v>4522.7299999999996</v>
      </c>
      <c r="R26" s="7">
        <v>1059.6500000000001</v>
      </c>
      <c r="S26" s="7">
        <v>1091.44</v>
      </c>
      <c r="T26" s="29" t="s">
        <v>86</v>
      </c>
      <c r="U26" s="28">
        <v>4508.6400000000003</v>
      </c>
      <c r="V26" s="7">
        <f>U26</f>
        <v>4508.6400000000003</v>
      </c>
      <c r="W26" s="7">
        <v>4508.6400000000003</v>
      </c>
      <c r="X26" s="7">
        <v>4804.3500000000004</v>
      </c>
      <c r="Y26" s="20">
        <f t="shared" si="13"/>
        <v>1091.44</v>
      </c>
      <c r="Z26" s="7">
        <v>1144.92</v>
      </c>
      <c r="AA26" s="7">
        <f>Z26</f>
        <v>1144.92</v>
      </c>
      <c r="AB26" s="7">
        <v>1187.28</v>
      </c>
      <c r="AC26" s="33" t="s">
        <v>127</v>
      </c>
      <c r="AD26" s="32">
        <v>4279.8999999999996</v>
      </c>
      <c r="AE26" s="2"/>
      <c r="AF26" s="7">
        <f t="shared" si="1"/>
        <v>18811.491238239996</v>
      </c>
      <c r="AG26" s="7">
        <v>11271.611645130411</v>
      </c>
      <c r="AH26" s="7"/>
      <c r="AI26" s="7">
        <v>6810.5275931095866</v>
      </c>
      <c r="AJ26" s="7">
        <v>729.35199999999998</v>
      </c>
      <c r="AK26" s="7"/>
      <c r="AL26" s="7" t="s">
        <v>13</v>
      </c>
      <c r="AM26" s="7">
        <v>1611.1819442299088</v>
      </c>
      <c r="AN26" s="7">
        <v>1571.38</v>
      </c>
      <c r="AO26" s="7">
        <v>105.96500000000002</v>
      </c>
      <c r="AP26" s="7">
        <v>109.14400000000001</v>
      </c>
      <c r="AQ26" s="7">
        <f t="shared" si="2"/>
        <v>79.47375000000001</v>
      </c>
      <c r="AR26" s="7">
        <f t="shared" si="3"/>
        <v>81.858000000000004</v>
      </c>
    </row>
    <row r="27" spans="1:44" ht="78" customHeight="1" x14ac:dyDescent="0.25">
      <c r="A27" s="14" t="s">
        <v>107</v>
      </c>
      <c r="B27" s="34" t="s">
        <v>60</v>
      </c>
      <c r="C27" s="34" t="s">
        <v>61</v>
      </c>
      <c r="D27" s="52">
        <v>43160</v>
      </c>
      <c r="E27" s="48" t="s">
        <v>62</v>
      </c>
      <c r="F27" s="50" t="s">
        <v>13</v>
      </c>
      <c r="G27" s="64">
        <v>1.2</v>
      </c>
      <c r="H27" s="65"/>
      <c r="I27" s="64">
        <v>0.9</v>
      </c>
      <c r="J27" s="65"/>
      <c r="K27" s="64">
        <v>240</v>
      </c>
      <c r="L27" s="65"/>
      <c r="M27" s="64">
        <v>180</v>
      </c>
      <c r="N27" s="65"/>
      <c r="O27" s="73" t="s">
        <v>79</v>
      </c>
      <c r="P27" s="28">
        <v>3949.9117917675535</v>
      </c>
      <c r="Q27" s="7">
        <v>4160.42</v>
      </c>
      <c r="R27" s="7">
        <v>1041.4000000000001</v>
      </c>
      <c r="S27" s="7">
        <v>1072.6400000000001</v>
      </c>
      <c r="T27" s="37" t="s">
        <v>87</v>
      </c>
      <c r="U27" s="28">
        <v>4147.05</v>
      </c>
      <c r="V27" s="7">
        <v>4147.05</v>
      </c>
      <c r="W27" s="7">
        <f t="shared" si="9"/>
        <v>4147.05</v>
      </c>
      <c r="X27" s="20">
        <v>4449.5200000000004</v>
      </c>
      <c r="Y27" s="20">
        <f t="shared" si="13"/>
        <v>1072.6400000000001</v>
      </c>
      <c r="Z27" s="7">
        <v>1125.2</v>
      </c>
      <c r="AA27" s="7">
        <f t="shared" ref="AA27:AA44" si="14">Z27</f>
        <v>1125.2</v>
      </c>
      <c r="AB27" s="7">
        <v>116.83</v>
      </c>
      <c r="AC27" s="40" t="s">
        <v>128</v>
      </c>
      <c r="AD27" s="32">
        <v>330.4</v>
      </c>
      <c r="AE27" s="2"/>
      <c r="AF27" s="7">
        <f t="shared" si="1"/>
        <v>1339.8269271412798</v>
      </c>
      <c r="AG27" s="7">
        <v>1167.7439999999999</v>
      </c>
      <c r="AH27" s="7"/>
      <c r="AI27" s="7">
        <v>61.832927141280024</v>
      </c>
      <c r="AJ27" s="7">
        <v>110.25</v>
      </c>
      <c r="AK27" s="7"/>
      <c r="AL27" s="7" t="s">
        <v>13</v>
      </c>
      <c r="AM27" s="7">
        <v>207.04566326053276</v>
      </c>
      <c r="AN27" s="7">
        <v>167.25</v>
      </c>
      <c r="AO27" s="7">
        <v>104.14000000000001</v>
      </c>
      <c r="AP27" s="7">
        <v>107.26400000000001</v>
      </c>
      <c r="AQ27" s="7">
        <f t="shared" si="2"/>
        <v>78.105000000000004</v>
      </c>
      <c r="AR27" s="7">
        <f t="shared" si="3"/>
        <v>80.448000000000008</v>
      </c>
    </row>
    <row r="28" spans="1:44" ht="86.25" customHeight="1" x14ac:dyDescent="0.25">
      <c r="A28" s="14" t="s">
        <v>106</v>
      </c>
      <c r="B28" s="35"/>
      <c r="C28" s="35"/>
      <c r="D28" s="53"/>
      <c r="E28" s="49"/>
      <c r="F28" s="51"/>
      <c r="G28" s="66"/>
      <c r="H28" s="67"/>
      <c r="I28" s="66"/>
      <c r="J28" s="67"/>
      <c r="K28" s="66"/>
      <c r="L28" s="67"/>
      <c r="M28" s="66"/>
      <c r="N28" s="67"/>
      <c r="O28" s="74"/>
      <c r="P28" s="28">
        <v>7042.1251880239524</v>
      </c>
      <c r="Q28" s="7">
        <v>7582.77</v>
      </c>
      <c r="R28" s="7">
        <v>1087.1199999999999</v>
      </c>
      <c r="S28" s="7">
        <v>1119.73</v>
      </c>
      <c r="T28" s="38"/>
      <c r="U28" s="28">
        <v>7478.35</v>
      </c>
      <c r="V28" s="7">
        <v>7478.35</v>
      </c>
      <c r="W28" s="7">
        <f t="shared" si="9"/>
        <v>7478.35</v>
      </c>
      <c r="X28" s="7">
        <v>7985.15</v>
      </c>
      <c r="Y28" s="20">
        <f t="shared" si="13"/>
        <v>1119.73</v>
      </c>
      <c r="Z28" s="7">
        <v>1174.5999999999999</v>
      </c>
      <c r="AA28" s="7">
        <v>1174.5999999999999</v>
      </c>
      <c r="AB28" s="7">
        <v>1218.06</v>
      </c>
      <c r="AC28" s="38"/>
      <c r="AD28" s="32">
        <v>250.5</v>
      </c>
      <c r="AE28" s="2"/>
      <c r="AF28" s="7">
        <f t="shared" si="1"/>
        <v>1831.7683657342402</v>
      </c>
      <c r="AG28" s="7">
        <v>1508.5630000000001</v>
      </c>
      <c r="AH28" s="7"/>
      <c r="AI28" s="7">
        <v>212.95536573424005</v>
      </c>
      <c r="AJ28" s="7">
        <v>110.25</v>
      </c>
      <c r="AK28" s="7"/>
      <c r="AL28" s="7" t="s">
        <v>13</v>
      </c>
      <c r="AM28" s="7">
        <v>870.02122049596835</v>
      </c>
      <c r="AN28" s="7">
        <v>830.22</v>
      </c>
      <c r="AO28" s="7">
        <v>108.71199999999999</v>
      </c>
      <c r="AP28" s="7">
        <v>111.97300000000001</v>
      </c>
      <c r="AQ28" s="7">
        <f t="shared" si="2"/>
        <v>81.533999999999992</v>
      </c>
      <c r="AR28" s="7">
        <f t="shared" si="3"/>
        <v>83.979749999999996</v>
      </c>
    </row>
    <row r="29" spans="1:44" ht="63.75" customHeight="1" x14ac:dyDescent="0.25">
      <c r="A29" s="14" t="s">
        <v>105</v>
      </c>
      <c r="B29" s="15" t="s">
        <v>63</v>
      </c>
      <c r="C29" s="15" t="s">
        <v>61</v>
      </c>
      <c r="D29" s="16">
        <v>43160</v>
      </c>
      <c r="E29" s="17" t="s">
        <v>62</v>
      </c>
      <c r="F29" s="111" t="s">
        <v>13</v>
      </c>
      <c r="G29" s="109">
        <v>1.2</v>
      </c>
      <c r="H29" s="110"/>
      <c r="I29" s="109">
        <v>0.9</v>
      </c>
      <c r="J29" s="110"/>
      <c r="K29" s="109">
        <v>240</v>
      </c>
      <c r="L29" s="110"/>
      <c r="M29" s="109">
        <v>180</v>
      </c>
      <c r="N29" s="110"/>
      <c r="O29" s="73" t="s">
        <v>79</v>
      </c>
      <c r="P29" s="28">
        <v>4995.862726818913</v>
      </c>
      <c r="Q29" s="7">
        <v>5326.15</v>
      </c>
      <c r="R29" s="7">
        <v>1076.96</v>
      </c>
      <c r="S29" s="7">
        <v>1109.27</v>
      </c>
      <c r="T29" s="38"/>
      <c r="U29" s="28">
        <v>5159.24</v>
      </c>
      <c r="V29" s="7">
        <v>5159.24</v>
      </c>
      <c r="W29" s="7">
        <f t="shared" si="9"/>
        <v>5159.24</v>
      </c>
      <c r="X29" s="7">
        <v>5518.72</v>
      </c>
      <c r="Y29" s="20">
        <f t="shared" si="13"/>
        <v>1109.27</v>
      </c>
      <c r="Z29" s="7">
        <v>1163.6199999999999</v>
      </c>
      <c r="AA29" s="7">
        <f t="shared" si="14"/>
        <v>1163.6199999999999</v>
      </c>
      <c r="AB29" s="7">
        <v>1206.67</v>
      </c>
      <c r="AC29" s="38"/>
      <c r="AD29" s="32">
        <v>310.89999999999998</v>
      </c>
      <c r="AE29" s="2"/>
      <c r="AF29" s="7">
        <f t="shared" si="1"/>
        <v>1604.5566683070826</v>
      </c>
      <c r="AG29" s="7">
        <v>1297.31</v>
      </c>
      <c r="AH29" s="7"/>
      <c r="AI29" s="7">
        <v>149.74666830708276</v>
      </c>
      <c r="AJ29" s="7">
        <v>157.5</v>
      </c>
      <c r="AK29" s="7"/>
      <c r="AL29" s="7" t="s">
        <v>13</v>
      </c>
      <c r="AM29" s="7">
        <v>501.55541430390082</v>
      </c>
      <c r="AN29" s="7">
        <v>461.76</v>
      </c>
      <c r="AO29" s="7">
        <v>107.69600000000001</v>
      </c>
      <c r="AP29" s="7">
        <v>110.92700000000001</v>
      </c>
      <c r="AQ29" s="7">
        <f t="shared" si="2"/>
        <v>80.772000000000006</v>
      </c>
      <c r="AR29" s="7">
        <f t="shared" si="3"/>
        <v>83.195250000000001</v>
      </c>
    </row>
    <row r="30" spans="1:44" ht="51.75" customHeight="1" x14ac:dyDescent="0.25">
      <c r="A30" s="14" t="s">
        <v>109</v>
      </c>
      <c r="B30" s="34" t="s">
        <v>64</v>
      </c>
      <c r="C30" s="34" t="s">
        <v>61</v>
      </c>
      <c r="D30" s="52">
        <v>43160</v>
      </c>
      <c r="E30" s="48" t="s">
        <v>62</v>
      </c>
      <c r="F30" s="43" t="s">
        <v>13</v>
      </c>
      <c r="G30" s="64">
        <v>1.2</v>
      </c>
      <c r="H30" s="65"/>
      <c r="I30" s="64">
        <v>0.9</v>
      </c>
      <c r="J30" s="65"/>
      <c r="K30" s="64">
        <v>240</v>
      </c>
      <c r="L30" s="65"/>
      <c r="M30" s="64">
        <v>180</v>
      </c>
      <c r="N30" s="65"/>
      <c r="O30" s="106"/>
      <c r="P30" s="28">
        <v>12032.668852514917</v>
      </c>
      <c r="Q30" s="7">
        <v>13009.28</v>
      </c>
      <c r="R30" s="7">
        <v>1021.08</v>
      </c>
      <c r="S30" s="7">
        <v>1051.71</v>
      </c>
      <c r="T30" s="38"/>
      <c r="U30" s="28">
        <v>12787.86</v>
      </c>
      <c r="V30" s="7">
        <v>12787.86</v>
      </c>
      <c r="W30" s="7">
        <f t="shared" si="9"/>
        <v>12787.86</v>
      </c>
      <c r="X30" s="7">
        <v>13632.06</v>
      </c>
      <c r="Y30" s="20">
        <f t="shared" si="13"/>
        <v>1051.71</v>
      </c>
      <c r="Z30" s="7">
        <v>1103.24</v>
      </c>
      <c r="AA30" s="7">
        <f t="shared" si="14"/>
        <v>1103.24</v>
      </c>
      <c r="AB30" s="7">
        <v>1144.06</v>
      </c>
      <c r="AC30" s="38"/>
      <c r="AD30" s="32">
        <v>117.3</v>
      </c>
      <c r="AE30" s="2"/>
      <c r="AF30" s="7">
        <f t="shared" si="1"/>
        <v>1468.71261094336</v>
      </c>
      <c r="AG30" s="7">
        <v>1129.3140000000001</v>
      </c>
      <c r="AH30" s="7"/>
      <c r="AI30" s="7">
        <v>242.48361094336005</v>
      </c>
      <c r="AJ30" s="7">
        <v>96.915000000000006</v>
      </c>
      <c r="AK30" s="7"/>
      <c r="AL30" s="7" t="s">
        <v>13</v>
      </c>
      <c r="AM30" s="7">
        <v>2087.1089594489354</v>
      </c>
      <c r="AN30" s="7">
        <v>2047.31</v>
      </c>
      <c r="AO30" s="7">
        <v>102.108</v>
      </c>
      <c r="AP30" s="7">
        <v>105.17100000000001</v>
      </c>
      <c r="AQ30" s="7">
        <f t="shared" si="2"/>
        <v>76.581000000000003</v>
      </c>
      <c r="AR30" s="7">
        <f t="shared" si="3"/>
        <v>78.878249999999994</v>
      </c>
    </row>
    <row r="31" spans="1:44" ht="53.25" customHeight="1" x14ac:dyDescent="0.25">
      <c r="A31" s="14" t="s">
        <v>108</v>
      </c>
      <c r="B31" s="35"/>
      <c r="C31" s="35"/>
      <c r="D31" s="53"/>
      <c r="E31" s="49"/>
      <c r="F31" s="45"/>
      <c r="G31" s="66"/>
      <c r="H31" s="67"/>
      <c r="I31" s="66"/>
      <c r="J31" s="67"/>
      <c r="K31" s="66"/>
      <c r="L31" s="67"/>
      <c r="M31" s="66"/>
      <c r="N31" s="67"/>
      <c r="O31" s="74"/>
      <c r="P31" s="28">
        <v>4268.8219544658496</v>
      </c>
      <c r="Q31" s="7">
        <v>4476.38</v>
      </c>
      <c r="R31" s="7">
        <v>1073.9100000000001</v>
      </c>
      <c r="S31" s="7">
        <v>1106.1300000000001</v>
      </c>
      <c r="T31" s="39"/>
      <c r="U31" s="28">
        <v>4465.6400000000003</v>
      </c>
      <c r="V31" s="7">
        <f>U31</f>
        <v>4465.6400000000003</v>
      </c>
      <c r="W31" s="7">
        <f t="shared" si="9"/>
        <v>4465.6400000000003</v>
      </c>
      <c r="X31" s="7">
        <v>4790.6899999999996</v>
      </c>
      <c r="Y31" s="20">
        <f t="shared" si="13"/>
        <v>1106.1300000000001</v>
      </c>
      <c r="Z31" s="7">
        <v>1160.33</v>
      </c>
      <c r="AA31" s="7">
        <f t="shared" si="14"/>
        <v>1160.33</v>
      </c>
      <c r="AB31" s="7">
        <v>1203.26</v>
      </c>
      <c r="AC31" s="39"/>
      <c r="AD31" s="32">
        <v>228.4</v>
      </c>
      <c r="AE31" s="2"/>
      <c r="AF31" s="7">
        <f t="shared" si="1"/>
        <v>998.70100799808006</v>
      </c>
      <c r="AG31" s="7">
        <v>846.25599999999997</v>
      </c>
      <c r="AH31" s="7"/>
      <c r="AI31" s="7">
        <v>55.110007998079993</v>
      </c>
      <c r="AJ31" s="7">
        <v>97.335000000000008</v>
      </c>
      <c r="AK31" s="7"/>
      <c r="AL31" s="7" t="s">
        <v>13</v>
      </c>
      <c r="AM31" s="7">
        <v>261.18725042942208</v>
      </c>
      <c r="AN31" s="7">
        <v>221.39</v>
      </c>
      <c r="AO31" s="7">
        <v>107.39100000000002</v>
      </c>
      <c r="AP31" s="7">
        <v>110.61300000000001</v>
      </c>
      <c r="AQ31" s="7">
        <f t="shared" si="2"/>
        <v>80.54325</v>
      </c>
      <c r="AR31" s="7">
        <f t="shared" si="3"/>
        <v>82.95975</v>
      </c>
    </row>
    <row r="32" spans="1:44" ht="45" customHeight="1" x14ac:dyDescent="0.25">
      <c r="A32" s="14" t="s">
        <v>110</v>
      </c>
      <c r="B32" s="34" t="s">
        <v>65</v>
      </c>
      <c r="C32" s="34" t="s">
        <v>66</v>
      </c>
      <c r="D32" s="52">
        <v>43101</v>
      </c>
      <c r="E32" s="48" t="s">
        <v>67</v>
      </c>
      <c r="F32" s="43" t="s">
        <v>13</v>
      </c>
      <c r="G32" s="64">
        <v>1.2</v>
      </c>
      <c r="H32" s="65"/>
      <c r="I32" s="64">
        <v>0.9</v>
      </c>
      <c r="J32" s="65"/>
      <c r="K32" s="64">
        <v>240</v>
      </c>
      <c r="L32" s="65"/>
      <c r="M32" s="64">
        <v>180</v>
      </c>
      <c r="N32" s="65"/>
      <c r="O32" s="73" t="s">
        <v>79</v>
      </c>
      <c r="P32" s="28">
        <v>1534.9040191185306</v>
      </c>
      <c r="Q32" s="7">
        <v>1512.74</v>
      </c>
      <c r="R32" s="7">
        <v>802.5</v>
      </c>
      <c r="S32" s="7">
        <v>826.58</v>
      </c>
      <c r="T32" s="37" t="s">
        <v>88</v>
      </c>
      <c r="U32" s="28">
        <v>1512.74</v>
      </c>
      <c r="V32" s="7">
        <v>1614.93</v>
      </c>
      <c r="W32" s="7">
        <f t="shared" si="9"/>
        <v>1614.93</v>
      </c>
      <c r="X32" s="7">
        <v>1616.43</v>
      </c>
      <c r="Y32" s="20">
        <f t="shared" si="13"/>
        <v>826.58</v>
      </c>
      <c r="Z32" s="7">
        <v>867.08</v>
      </c>
      <c r="AA32" s="7">
        <f t="shared" si="14"/>
        <v>867.08</v>
      </c>
      <c r="AB32" s="7">
        <v>899.16</v>
      </c>
      <c r="AC32" s="40" t="s">
        <v>129</v>
      </c>
      <c r="AD32" s="32">
        <v>6304.8</v>
      </c>
      <c r="AE32" s="2"/>
      <c r="AF32" s="7">
        <f t="shared" si="1"/>
        <v>9607.3772630849999</v>
      </c>
      <c r="AG32" s="7">
        <v>5975.0768543474824</v>
      </c>
      <c r="AH32" s="7"/>
      <c r="AI32" s="7">
        <v>3076.052408737517</v>
      </c>
      <c r="AJ32" s="7">
        <v>556.24800000000005</v>
      </c>
      <c r="AK32" s="7"/>
      <c r="AL32" s="7" t="s">
        <v>13</v>
      </c>
      <c r="AM32" s="7">
        <v>507.79087049565396</v>
      </c>
      <c r="AN32" s="7">
        <v>467.99</v>
      </c>
      <c r="AO32" s="7">
        <v>80.25</v>
      </c>
      <c r="AP32" s="7">
        <v>82.658000000000015</v>
      </c>
      <c r="AQ32" s="7">
        <f t="shared" si="2"/>
        <v>60.1875</v>
      </c>
      <c r="AR32" s="7">
        <f t="shared" si="3"/>
        <v>61.993500000000012</v>
      </c>
    </row>
    <row r="33" spans="1:44" ht="45" customHeight="1" x14ac:dyDescent="0.25">
      <c r="A33" s="14" t="s">
        <v>111</v>
      </c>
      <c r="B33" s="36"/>
      <c r="C33" s="36"/>
      <c r="D33" s="55"/>
      <c r="E33" s="54"/>
      <c r="F33" s="44"/>
      <c r="G33" s="68"/>
      <c r="H33" s="69"/>
      <c r="I33" s="68"/>
      <c r="J33" s="69"/>
      <c r="K33" s="68"/>
      <c r="L33" s="69"/>
      <c r="M33" s="68"/>
      <c r="N33" s="69"/>
      <c r="O33" s="106"/>
      <c r="P33" s="28">
        <v>3801.2840888789137</v>
      </c>
      <c r="Q33" s="7">
        <v>4454.79</v>
      </c>
      <c r="R33" s="7">
        <v>2056.02</v>
      </c>
      <c r="S33" s="7">
        <v>2117.6999999999998</v>
      </c>
      <c r="T33" s="38"/>
      <c r="U33" s="28">
        <v>4454.79</v>
      </c>
      <c r="V33" s="7">
        <v>4237.3900000000003</v>
      </c>
      <c r="W33" s="7">
        <f t="shared" si="9"/>
        <v>4237.3900000000003</v>
      </c>
      <c r="X33" s="7">
        <v>4520.17</v>
      </c>
      <c r="Y33" s="20">
        <f t="shared" si="13"/>
        <v>2117.6999999999998</v>
      </c>
      <c r="Z33" s="7">
        <v>2221.4699999999998</v>
      </c>
      <c r="AA33" s="7">
        <f t="shared" si="14"/>
        <v>2221.4699999999998</v>
      </c>
      <c r="AB33" s="7">
        <v>2303.66</v>
      </c>
      <c r="AC33" s="38"/>
      <c r="AD33" s="32">
        <v>1135.7</v>
      </c>
      <c r="AE33" s="2"/>
      <c r="AF33" s="7">
        <f t="shared" si="1"/>
        <v>4688.2546788067175</v>
      </c>
      <c r="AG33" s="7">
        <v>3169.045285591314</v>
      </c>
      <c r="AH33" s="7"/>
      <c r="AI33" s="7">
        <v>1236.0033932154029</v>
      </c>
      <c r="AJ33" s="7">
        <v>283.20600000000002</v>
      </c>
      <c r="AK33" s="7"/>
      <c r="AL33" s="7" t="s">
        <v>13</v>
      </c>
      <c r="AM33" s="7">
        <v>1108.2080230933777</v>
      </c>
      <c r="AN33" s="7">
        <v>1068.4100000000001</v>
      </c>
      <c r="AO33" s="7">
        <v>205.602</v>
      </c>
      <c r="AP33" s="7">
        <v>211.76999999999998</v>
      </c>
      <c r="AQ33" s="7">
        <f t="shared" si="2"/>
        <v>154.20149999999998</v>
      </c>
      <c r="AR33" s="7">
        <f t="shared" si="3"/>
        <v>158.82749999999999</v>
      </c>
    </row>
    <row r="34" spans="1:44" ht="45" customHeight="1" x14ac:dyDescent="0.25">
      <c r="A34" s="14" t="s">
        <v>112</v>
      </c>
      <c r="B34" s="36"/>
      <c r="C34" s="36"/>
      <c r="D34" s="55"/>
      <c r="E34" s="54"/>
      <c r="F34" s="44"/>
      <c r="G34" s="68"/>
      <c r="H34" s="69"/>
      <c r="I34" s="68"/>
      <c r="J34" s="69"/>
      <c r="K34" s="68"/>
      <c r="L34" s="69"/>
      <c r="M34" s="68"/>
      <c r="N34" s="69"/>
      <c r="O34" s="106"/>
      <c r="P34" s="28">
        <v>4541.2317211135687</v>
      </c>
      <c r="Q34" s="7">
        <v>5461.45</v>
      </c>
      <c r="R34" s="7">
        <v>1809.03</v>
      </c>
      <c r="S34" s="7">
        <v>1863.3</v>
      </c>
      <c r="T34" s="38"/>
      <c r="U34" s="28">
        <v>5139.49</v>
      </c>
      <c r="V34" s="7">
        <v>5139.49</v>
      </c>
      <c r="W34" s="7">
        <f t="shared" si="9"/>
        <v>5139.49</v>
      </c>
      <c r="X34" s="7">
        <v>5494.1</v>
      </c>
      <c r="Y34" s="20">
        <f t="shared" si="13"/>
        <v>1863.3</v>
      </c>
      <c r="Z34" s="7">
        <v>1954.6</v>
      </c>
      <c r="AA34" s="7">
        <f t="shared" si="14"/>
        <v>1954.6</v>
      </c>
      <c r="AB34" s="7">
        <v>2026.92</v>
      </c>
      <c r="AC34" s="38"/>
      <c r="AD34" s="32">
        <v>319</v>
      </c>
      <c r="AE34" s="2"/>
      <c r="AF34" s="7">
        <f t="shared" si="1"/>
        <v>1595.2023990325504</v>
      </c>
      <c r="AG34" s="7">
        <v>1245.8763518227595</v>
      </c>
      <c r="AH34" s="7"/>
      <c r="AI34" s="7">
        <v>237.35404720979091</v>
      </c>
      <c r="AJ34" s="7">
        <v>111.97200000000001</v>
      </c>
      <c r="AK34" s="7"/>
      <c r="AL34" s="7" t="s">
        <v>13</v>
      </c>
      <c r="AM34" s="7">
        <v>764.06155009261784</v>
      </c>
      <c r="AN34" s="7">
        <v>724.26</v>
      </c>
      <c r="AO34" s="7">
        <v>180.90300000000002</v>
      </c>
      <c r="AP34" s="7">
        <v>186.33</v>
      </c>
      <c r="AQ34" s="7">
        <f t="shared" si="2"/>
        <v>135.67725000000002</v>
      </c>
      <c r="AR34" s="7">
        <f t="shared" si="3"/>
        <v>139.7475</v>
      </c>
    </row>
    <row r="35" spans="1:44" ht="45" customHeight="1" x14ac:dyDescent="0.25">
      <c r="A35" s="14" t="s">
        <v>132</v>
      </c>
      <c r="B35" s="35"/>
      <c r="C35" s="35"/>
      <c r="D35" s="53"/>
      <c r="E35" s="49"/>
      <c r="F35" s="45"/>
      <c r="G35" s="66"/>
      <c r="H35" s="67"/>
      <c r="I35" s="66"/>
      <c r="J35" s="67"/>
      <c r="K35" s="66"/>
      <c r="L35" s="67"/>
      <c r="M35" s="66"/>
      <c r="N35" s="67"/>
      <c r="O35" s="106"/>
      <c r="P35" s="28">
        <v>6269.7130700310508</v>
      </c>
      <c r="Q35" s="7">
        <v>7788.84</v>
      </c>
      <c r="R35" s="7">
        <v>1588.47</v>
      </c>
      <c r="S35" s="7">
        <v>1636.12</v>
      </c>
      <c r="T35" s="38"/>
      <c r="U35" s="28">
        <v>7230.36</v>
      </c>
      <c r="V35" s="7">
        <v>7230.36</v>
      </c>
      <c r="W35" s="7">
        <f t="shared" si="9"/>
        <v>7230.36</v>
      </c>
      <c r="X35" s="7">
        <v>7744.78</v>
      </c>
      <c r="Y35" s="20">
        <f t="shared" si="13"/>
        <v>1636.12</v>
      </c>
      <c r="Z35" s="7">
        <v>1716.29</v>
      </c>
      <c r="AA35" s="7">
        <f t="shared" si="14"/>
        <v>1716.29</v>
      </c>
      <c r="AB35" s="7">
        <v>1779.79</v>
      </c>
      <c r="AC35" s="38"/>
      <c r="AD35" s="32">
        <v>275.89999999999998</v>
      </c>
      <c r="AE35" s="2"/>
      <c r="AF35" s="7">
        <f t="shared" si="1"/>
        <v>1939.0606693887985</v>
      </c>
      <c r="AG35" s="7">
        <v>1572.4246825624205</v>
      </c>
      <c r="AH35" s="7"/>
      <c r="AI35" s="7">
        <v>225.91498682637805</v>
      </c>
      <c r="AJ35" s="7">
        <v>140.721</v>
      </c>
      <c r="AK35" s="7"/>
      <c r="AL35" s="7" t="s">
        <v>13</v>
      </c>
      <c r="AM35" s="7">
        <v>838.86281316770771</v>
      </c>
      <c r="AN35" s="7">
        <v>799.06</v>
      </c>
      <c r="AO35" s="7">
        <v>158.84700000000001</v>
      </c>
      <c r="AP35" s="7">
        <v>163.61199999999999</v>
      </c>
      <c r="AQ35" s="7">
        <f t="shared" si="2"/>
        <v>119.13525</v>
      </c>
      <c r="AR35" s="7">
        <f t="shared" si="3"/>
        <v>122.70899999999999</v>
      </c>
    </row>
    <row r="36" spans="1:44" ht="57.75" customHeight="1" x14ac:dyDescent="0.25">
      <c r="A36" s="14" t="s">
        <v>130</v>
      </c>
      <c r="B36" s="15" t="s">
        <v>68</v>
      </c>
      <c r="C36" s="15" t="s">
        <v>66</v>
      </c>
      <c r="D36" s="16">
        <v>43101</v>
      </c>
      <c r="E36" s="17" t="s">
        <v>67</v>
      </c>
      <c r="F36" s="12" t="s">
        <v>13</v>
      </c>
      <c r="G36" s="109">
        <v>1.2</v>
      </c>
      <c r="H36" s="110"/>
      <c r="I36" s="109">
        <v>0.9</v>
      </c>
      <c r="J36" s="110"/>
      <c r="K36" s="109">
        <v>240</v>
      </c>
      <c r="L36" s="110"/>
      <c r="M36" s="109">
        <v>180</v>
      </c>
      <c r="N36" s="110"/>
      <c r="O36" s="74"/>
      <c r="P36" s="28">
        <v>13828.664591224797</v>
      </c>
      <c r="Q36" s="7">
        <v>14962.25</v>
      </c>
      <c r="R36" s="7">
        <v>1203.3800000000001</v>
      </c>
      <c r="S36" s="7">
        <v>1239.48</v>
      </c>
      <c r="T36" s="38"/>
      <c r="U36" s="28">
        <v>14752.69</v>
      </c>
      <c r="V36" s="7">
        <v>14752.69</v>
      </c>
      <c r="W36" s="7">
        <f t="shared" si="9"/>
        <v>14752.69</v>
      </c>
      <c r="X36" s="7">
        <v>15682.59</v>
      </c>
      <c r="Y36" s="20">
        <f t="shared" si="13"/>
        <v>1239.48</v>
      </c>
      <c r="Z36" s="7">
        <v>1300.21</v>
      </c>
      <c r="AA36" s="7">
        <f t="shared" si="14"/>
        <v>1300.21</v>
      </c>
      <c r="AB36" s="7">
        <v>1348.32</v>
      </c>
      <c r="AC36" s="38"/>
      <c r="AD36" s="32">
        <v>21.4</v>
      </c>
      <c r="AE36" s="2"/>
      <c r="AF36" s="7">
        <f t="shared" si="1"/>
        <v>308.06307129253975</v>
      </c>
      <c r="AG36" s="7">
        <v>196.63242178779956</v>
      </c>
      <c r="AH36" s="7"/>
      <c r="AI36" s="7">
        <v>91.91114950474018</v>
      </c>
      <c r="AJ36" s="7">
        <v>19.519500000000001</v>
      </c>
      <c r="AK36" s="7"/>
      <c r="AL36" s="7" t="s">
        <v>13</v>
      </c>
      <c r="AM36" s="7">
        <v>4196</v>
      </c>
      <c r="AN36" s="7">
        <v>4393.9399999999996</v>
      </c>
      <c r="AO36" s="7">
        <v>120.33800000000002</v>
      </c>
      <c r="AP36" s="7">
        <v>123.94800000000001</v>
      </c>
      <c r="AQ36" s="7">
        <f t="shared" si="2"/>
        <v>90.253500000000003</v>
      </c>
      <c r="AR36" s="7">
        <f t="shared" si="3"/>
        <v>92.960999999999999</v>
      </c>
    </row>
    <row r="37" spans="1:44" ht="87" customHeight="1" x14ac:dyDescent="0.25">
      <c r="A37" s="14" t="s">
        <v>131</v>
      </c>
      <c r="B37" s="15" t="s">
        <v>69</v>
      </c>
      <c r="C37" s="15" t="s">
        <v>66</v>
      </c>
      <c r="D37" s="16">
        <v>43101</v>
      </c>
      <c r="E37" s="17" t="s">
        <v>67</v>
      </c>
      <c r="F37" s="12" t="s">
        <v>13</v>
      </c>
      <c r="G37" s="109">
        <v>1.2</v>
      </c>
      <c r="H37" s="110"/>
      <c r="I37" s="109">
        <v>0.9</v>
      </c>
      <c r="J37" s="110"/>
      <c r="K37" s="109">
        <v>240</v>
      </c>
      <c r="L37" s="110"/>
      <c r="M37" s="109">
        <v>180</v>
      </c>
      <c r="N37" s="110"/>
      <c r="O37" s="73" t="s">
        <v>79</v>
      </c>
      <c r="P37" s="28">
        <v>7064.2511873942476</v>
      </c>
      <c r="Q37" s="7">
        <v>7536.19</v>
      </c>
      <c r="R37" s="7">
        <v>1211.58</v>
      </c>
      <c r="S37" s="7">
        <v>1247.93</v>
      </c>
      <c r="T37" s="38"/>
      <c r="U37" s="28">
        <v>7441.45</v>
      </c>
      <c r="V37" s="7">
        <v>7441.45</v>
      </c>
      <c r="W37" s="7">
        <f t="shared" si="9"/>
        <v>7441.45</v>
      </c>
      <c r="X37" s="7">
        <v>7820.97</v>
      </c>
      <c r="Y37" s="20">
        <f t="shared" si="13"/>
        <v>1247.93</v>
      </c>
      <c r="Z37" s="7">
        <v>1309.08</v>
      </c>
      <c r="AA37" s="7">
        <f t="shared" si="14"/>
        <v>1309.08</v>
      </c>
      <c r="AB37" s="7">
        <v>1357.52</v>
      </c>
      <c r="AC37" s="38"/>
      <c r="AD37" s="32">
        <v>9.6</v>
      </c>
      <c r="AE37" s="2"/>
      <c r="AF37" s="7">
        <f t="shared" si="1"/>
        <v>70.082316960460361</v>
      </c>
      <c r="AG37" s="7">
        <v>31.803287829327001</v>
      </c>
      <c r="AH37" s="7"/>
      <c r="AI37" s="7">
        <v>35.087029131133363</v>
      </c>
      <c r="AJ37" s="7">
        <v>3.1920000000000002</v>
      </c>
      <c r="AK37" s="7"/>
      <c r="AL37" s="7" t="s">
        <v>13</v>
      </c>
      <c r="AM37" s="7">
        <v>3548.88</v>
      </c>
      <c r="AN37" s="7">
        <v>3760.64</v>
      </c>
      <c r="AO37" s="7">
        <v>121.158</v>
      </c>
      <c r="AP37" s="7">
        <v>124.79300000000001</v>
      </c>
      <c r="AQ37" s="7">
        <f t="shared" si="2"/>
        <v>90.868499999999997</v>
      </c>
      <c r="AR37" s="7">
        <f t="shared" si="3"/>
        <v>93.594750000000005</v>
      </c>
    </row>
    <row r="38" spans="1:44" ht="128.25" customHeight="1" x14ac:dyDescent="0.25">
      <c r="A38" s="14" t="s">
        <v>113</v>
      </c>
      <c r="B38" s="15" t="s">
        <v>70</v>
      </c>
      <c r="C38" s="15" t="s">
        <v>66</v>
      </c>
      <c r="D38" s="16">
        <v>43101</v>
      </c>
      <c r="E38" s="17" t="s">
        <v>67</v>
      </c>
      <c r="F38" s="12" t="s">
        <v>13</v>
      </c>
      <c r="G38" s="109">
        <v>1.2</v>
      </c>
      <c r="H38" s="110"/>
      <c r="I38" s="109">
        <v>0.9</v>
      </c>
      <c r="J38" s="110"/>
      <c r="K38" s="109">
        <v>240</v>
      </c>
      <c r="L38" s="110"/>
      <c r="M38" s="109">
        <v>180</v>
      </c>
      <c r="N38" s="110"/>
      <c r="O38" s="74"/>
      <c r="P38" s="28">
        <v>5840.38</v>
      </c>
      <c r="Q38" s="7">
        <v>5800.58</v>
      </c>
      <c r="R38" s="7">
        <v>968.26</v>
      </c>
      <c r="S38" s="7">
        <v>997.34</v>
      </c>
      <c r="T38" s="39"/>
      <c r="U38" s="28">
        <v>5800.58</v>
      </c>
      <c r="V38" s="7">
        <v>6165.69</v>
      </c>
      <c r="W38" s="7">
        <f t="shared" si="9"/>
        <v>6165.69</v>
      </c>
      <c r="X38" s="7">
        <v>6217.4</v>
      </c>
      <c r="Y38" s="20">
        <f t="shared" si="13"/>
        <v>997.34</v>
      </c>
      <c r="Z38" s="7">
        <v>1046.21</v>
      </c>
      <c r="AA38" s="7">
        <f t="shared" si="14"/>
        <v>1046.21</v>
      </c>
      <c r="AB38" s="7">
        <v>1084.92</v>
      </c>
      <c r="AC38" s="39"/>
      <c r="AD38" s="32">
        <v>847.7</v>
      </c>
      <c r="AE38" s="2"/>
      <c r="AF38" s="7">
        <f t="shared" si="1"/>
        <v>4934.1803836074314</v>
      </c>
      <c r="AG38" s="7">
        <v>3876.6692063485634</v>
      </c>
      <c r="AH38" s="7"/>
      <c r="AI38" s="7">
        <v>620.25967725886733</v>
      </c>
      <c r="AJ38" s="7">
        <v>437.25150000000002</v>
      </c>
      <c r="AK38" s="7"/>
      <c r="AL38" s="7" t="s">
        <v>13</v>
      </c>
      <c r="AM38" s="7">
        <v>751.57384931572017</v>
      </c>
      <c r="AN38" s="7">
        <v>711.77</v>
      </c>
      <c r="AO38" s="7">
        <v>96.829000000000008</v>
      </c>
      <c r="AP38" s="7">
        <v>99.734000000000009</v>
      </c>
      <c r="AQ38" s="7">
        <f t="shared" si="2"/>
        <v>72.621750000000006</v>
      </c>
      <c r="AR38" s="7">
        <f t="shared" si="3"/>
        <v>74.8005</v>
      </c>
    </row>
    <row r="39" spans="1:44" ht="45" customHeight="1" x14ac:dyDescent="0.25">
      <c r="A39" s="14" t="s">
        <v>114</v>
      </c>
      <c r="B39" s="34" t="s">
        <v>71</v>
      </c>
      <c r="C39" s="34" t="s">
        <v>72</v>
      </c>
      <c r="D39" s="52">
        <v>43313</v>
      </c>
      <c r="E39" s="48" t="s">
        <v>73</v>
      </c>
      <c r="F39" s="43" t="s">
        <v>13</v>
      </c>
      <c r="G39" s="64">
        <v>1.2</v>
      </c>
      <c r="H39" s="65"/>
      <c r="I39" s="64">
        <v>0.9</v>
      </c>
      <c r="J39" s="65"/>
      <c r="K39" s="64">
        <v>240</v>
      </c>
      <c r="L39" s="65"/>
      <c r="M39" s="64">
        <v>180</v>
      </c>
      <c r="N39" s="65"/>
      <c r="O39" s="75" t="s">
        <v>79</v>
      </c>
      <c r="P39" s="28">
        <v>2228.6590955536599</v>
      </c>
      <c r="Q39" s="7">
        <v>2348.4</v>
      </c>
      <c r="R39" s="7">
        <v>1148.08</v>
      </c>
      <c r="S39" s="7">
        <v>1182.52</v>
      </c>
      <c r="T39" s="37" t="s">
        <v>89</v>
      </c>
      <c r="U39" s="28">
        <v>2348.4</v>
      </c>
      <c r="V39" s="7">
        <v>2350.6</v>
      </c>
      <c r="W39" s="7">
        <f t="shared" si="9"/>
        <v>2350.6</v>
      </c>
      <c r="X39" s="7">
        <v>2506.25</v>
      </c>
      <c r="Y39" s="7">
        <f t="shared" si="13"/>
        <v>1182.52</v>
      </c>
      <c r="Z39" s="7">
        <v>1240.46</v>
      </c>
      <c r="AA39" s="7">
        <f t="shared" si="14"/>
        <v>1240.46</v>
      </c>
      <c r="AB39" s="7">
        <v>1286.3599999999999</v>
      </c>
      <c r="AC39" s="40" t="s">
        <v>133</v>
      </c>
      <c r="AD39" s="32">
        <v>1926</v>
      </c>
      <c r="AE39" s="2"/>
      <c r="AF39" s="7">
        <f t="shared" si="1"/>
        <v>4407.662926621766</v>
      </c>
      <c r="AG39" s="7">
        <v>2934.4850000000001</v>
      </c>
      <c r="AH39" s="7"/>
      <c r="AI39" s="7">
        <v>1367.1741106217655</v>
      </c>
      <c r="AJ39" s="7">
        <v>106.00381600000001</v>
      </c>
      <c r="AK39" s="7"/>
      <c r="AL39" s="7" t="s">
        <v>13</v>
      </c>
      <c r="AM39" s="7">
        <v>686.15</v>
      </c>
      <c r="AN39" s="7">
        <v>733.57</v>
      </c>
      <c r="AO39" s="7">
        <v>114.80799999999999</v>
      </c>
      <c r="AP39" s="7">
        <v>118.25200000000001</v>
      </c>
      <c r="AQ39" s="7">
        <f t="shared" si="2"/>
        <v>86.105999999999995</v>
      </c>
      <c r="AR39" s="7">
        <f t="shared" si="3"/>
        <v>88.688999999999993</v>
      </c>
    </row>
    <row r="40" spans="1:44" ht="45" customHeight="1" x14ac:dyDescent="0.25">
      <c r="A40" s="14" t="s">
        <v>115</v>
      </c>
      <c r="B40" s="35"/>
      <c r="C40" s="36"/>
      <c r="D40" s="55"/>
      <c r="E40" s="54"/>
      <c r="F40" s="45"/>
      <c r="G40" s="66"/>
      <c r="H40" s="67"/>
      <c r="I40" s="66"/>
      <c r="J40" s="67"/>
      <c r="K40" s="66"/>
      <c r="L40" s="67"/>
      <c r="M40" s="66"/>
      <c r="N40" s="67"/>
      <c r="O40" s="76"/>
      <c r="P40" s="28">
        <v>2854.0000750267982</v>
      </c>
      <c r="Q40" s="7">
        <v>3007.73</v>
      </c>
      <c r="R40" s="7">
        <v>1148.08</v>
      </c>
      <c r="S40" s="7">
        <v>1182.52</v>
      </c>
      <c r="T40" s="41"/>
      <c r="U40" s="28">
        <v>3007.73</v>
      </c>
      <c r="V40" s="7">
        <v>3010.52</v>
      </c>
      <c r="W40" s="7">
        <v>3010.52</v>
      </c>
      <c r="X40" s="7">
        <v>3210.32</v>
      </c>
      <c r="Y40" s="7">
        <f t="shared" si="13"/>
        <v>1182.52</v>
      </c>
      <c r="Z40" s="7">
        <v>1240.46</v>
      </c>
      <c r="AA40" s="7">
        <f t="shared" si="14"/>
        <v>1240.46</v>
      </c>
      <c r="AB40" s="7">
        <v>1286.3599999999999</v>
      </c>
      <c r="AC40" s="41"/>
      <c r="AD40" s="32">
        <v>1451.7</v>
      </c>
      <c r="AE40" s="2"/>
      <c r="AF40" s="7">
        <f t="shared" si="1"/>
        <v>4254.5939178744084</v>
      </c>
      <c r="AG40" s="7">
        <v>2838.9749999999999</v>
      </c>
      <c r="AH40" s="7"/>
      <c r="AI40" s="7">
        <v>1309.6257018744084</v>
      </c>
      <c r="AJ40" s="7">
        <v>105.993216</v>
      </c>
      <c r="AK40" s="7"/>
      <c r="AL40" s="7" t="s">
        <v>13</v>
      </c>
      <c r="AM40" s="7">
        <v>871.85</v>
      </c>
      <c r="AN40" s="7">
        <v>932.47</v>
      </c>
      <c r="AO40" s="7">
        <v>114.80799999999999</v>
      </c>
      <c r="AP40" s="7">
        <v>118.25200000000001</v>
      </c>
      <c r="AQ40" s="7">
        <f t="shared" si="2"/>
        <v>86.105999999999995</v>
      </c>
      <c r="AR40" s="7">
        <f t="shared" si="3"/>
        <v>88.688999999999993</v>
      </c>
    </row>
    <row r="41" spans="1:44" ht="45" customHeight="1" x14ac:dyDescent="0.25">
      <c r="A41" s="14" t="s">
        <v>74</v>
      </c>
      <c r="B41" s="34" t="s">
        <v>75</v>
      </c>
      <c r="C41" s="36"/>
      <c r="D41" s="55"/>
      <c r="E41" s="54"/>
      <c r="F41" s="43" t="s">
        <v>13</v>
      </c>
      <c r="G41" s="64">
        <v>1.2</v>
      </c>
      <c r="H41" s="65"/>
      <c r="I41" s="64">
        <v>0.9</v>
      </c>
      <c r="J41" s="65"/>
      <c r="K41" s="64">
        <v>240</v>
      </c>
      <c r="L41" s="65"/>
      <c r="M41" s="64">
        <v>180</v>
      </c>
      <c r="N41" s="65"/>
      <c r="O41" s="76"/>
      <c r="P41" s="28">
        <v>1936.8571095545312</v>
      </c>
      <c r="Q41" s="7">
        <v>2038.18</v>
      </c>
      <c r="R41" s="7">
        <v>1036.32</v>
      </c>
      <c r="S41" s="7">
        <v>1067.4100000000001</v>
      </c>
      <c r="T41" s="41"/>
      <c r="U41" s="28">
        <v>2038.18</v>
      </c>
      <c r="V41" s="7">
        <v>2044.84</v>
      </c>
      <c r="W41" s="7">
        <f t="shared" si="9"/>
        <v>2044.84</v>
      </c>
      <c r="X41" s="7">
        <v>2177.4299999999998</v>
      </c>
      <c r="Y41" s="7">
        <f t="shared" si="13"/>
        <v>1067.4100000000001</v>
      </c>
      <c r="Z41" s="7">
        <v>1119.71</v>
      </c>
      <c r="AA41" s="7">
        <f t="shared" si="14"/>
        <v>1119.71</v>
      </c>
      <c r="AB41" s="7">
        <v>1161.1400000000001</v>
      </c>
      <c r="AC41" s="41"/>
      <c r="AD41" s="32">
        <v>555.5</v>
      </c>
      <c r="AE41" s="2"/>
      <c r="AF41" s="7">
        <f t="shared" si="1"/>
        <v>1104.0903864527213</v>
      </c>
      <c r="AG41" s="7">
        <v>766.91499999999996</v>
      </c>
      <c r="AH41" s="7"/>
      <c r="AI41" s="7">
        <v>284.16817845272141</v>
      </c>
      <c r="AJ41" s="7">
        <v>53.007207999999999</v>
      </c>
      <c r="AK41" s="7"/>
      <c r="AL41" s="7" t="s">
        <v>13</v>
      </c>
      <c r="AM41" s="7">
        <v>494.64</v>
      </c>
      <c r="AN41" s="7">
        <v>528.45000000000005</v>
      </c>
      <c r="AO41" s="7">
        <v>103.63200000000001</v>
      </c>
      <c r="AP41" s="7">
        <v>106.74100000000001</v>
      </c>
      <c r="AQ41" s="7">
        <f t="shared" si="2"/>
        <v>77.72399999999999</v>
      </c>
      <c r="AR41" s="7">
        <f t="shared" si="3"/>
        <v>80.055750000000003</v>
      </c>
    </row>
    <row r="42" spans="1:44" ht="45" customHeight="1" x14ac:dyDescent="0.25">
      <c r="A42" s="14" t="s">
        <v>76</v>
      </c>
      <c r="B42" s="36"/>
      <c r="C42" s="36"/>
      <c r="D42" s="55"/>
      <c r="E42" s="54"/>
      <c r="F42" s="44"/>
      <c r="G42" s="68"/>
      <c r="H42" s="69"/>
      <c r="I42" s="68"/>
      <c r="J42" s="69"/>
      <c r="K42" s="68"/>
      <c r="L42" s="69"/>
      <c r="M42" s="68"/>
      <c r="N42" s="69"/>
      <c r="O42" s="76"/>
      <c r="P42" s="28">
        <v>2975.81</v>
      </c>
      <c r="Q42" s="7">
        <v>3130.52</v>
      </c>
      <c r="R42" s="7">
        <v>1066.8</v>
      </c>
      <c r="S42" s="7">
        <v>1098.8</v>
      </c>
      <c r="T42" s="41"/>
      <c r="U42" s="28">
        <v>3130.52</v>
      </c>
      <c r="V42" s="7">
        <v>3144.66</v>
      </c>
      <c r="W42" s="7">
        <f t="shared" si="9"/>
        <v>3144.66</v>
      </c>
      <c r="X42" s="7">
        <v>3347.74</v>
      </c>
      <c r="Y42" s="7">
        <f t="shared" si="13"/>
        <v>1098.8</v>
      </c>
      <c r="Z42" s="7">
        <v>1152.6400000000001</v>
      </c>
      <c r="AA42" s="7">
        <f t="shared" si="14"/>
        <v>1152.6400000000001</v>
      </c>
      <c r="AB42" s="7">
        <v>1195.29</v>
      </c>
      <c r="AC42" s="41"/>
      <c r="AD42" s="32">
        <v>557</v>
      </c>
      <c r="AE42" s="2"/>
      <c r="AF42" s="7">
        <f t="shared" si="1"/>
        <v>1700.6135472200001</v>
      </c>
      <c r="AG42" s="7">
        <v>1280.1690000000001</v>
      </c>
      <c r="AH42" s="7"/>
      <c r="AI42" s="7">
        <v>367.44793922000008</v>
      </c>
      <c r="AJ42" s="7">
        <v>52.996608000000002</v>
      </c>
      <c r="AK42" s="7"/>
      <c r="AL42" s="7" t="s">
        <v>13</v>
      </c>
      <c r="AM42" s="7">
        <v>631.51</v>
      </c>
      <c r="AN42" s="7">
        <v>687.87</v>
      </c>
      <c r="AO42" s="7">
        <v>106.68</v>
      </c>
      <c r="AP42" s="7">
        <v>109.88</v>
      </c>
      <c r="AQ42" s="7">
        <f t="shared" si="2"/>
        <v>80.009999999999991</v>
      </c>
      <c r="AR42" s="7">
        <f t="shared" si="3"/>
        <v>82.41</v>
      </c>
    </row>
    <row r="43" spans="1:44" ht="45" customHeight="1" x14ac:dyDescent="0.25">
      <c r="A43" s="14" t="s">
        <v>77</v>
      </c>
      <c r="B43" s="36"/>
      <c r="C43" s="36"/>
      <c r="D43" s="55"/>
      <c r="E43" s="54"/>
      <c r="F43" s="44"/>
      <c r="G43" s="68"/>
      <c r="H43" s="69"/>
      <c r="I43" s="68"/>
      <c r="J43" s="69"/>
      <c r="K43" s="68"/>
      <c r="L43" s="69"/>
      <c r="M43" s="68"/>
      <c r="N43" s="69"/>
      <c r="O43" s="76"/>
      <c r="P43" s="28">
        <v>3039.633127018958</v>
      </c>
      <c r="Q43" s="7">
        <v>3211.17</v>
      </c>
      <c r="R43" s="7">
        <v>1066.8</v>
      </c>
      <c r="S43" s="7">
        <v>1098.8</v>
      </c>
      <c r="T43" s="41"/>
      <c r="U43" s="28">
        <v>3203.84</v>
      </c>
      <c r="V43" s="7">
        <v>3203.84</v>
      </c>
      <c r="W43" s="7">
        <f t="shared" si="9"/>
        <v>3203.84</v>
      </c>
      <c r="X43" s="7">
        <v>3409.24</v>
      </c>
      <c r="Y43" s="7">
        <f t="shared" si="13"/>
        <v>1098.8</v>
      </c>
      <c r="Z43" s="7">
        <v>1152.6400000000001</v>
      </c>
      <c r="AA43" s="7">
        <f t="shared" si="14"/>
        <v>1152.6400000000001</v>
      </c>
      <c r="AB43" s="7">
        <v>1195.29</v>
      </c>
      <c r="AC43" s="41"/>
      <c r="AD43" s="32">
        <v>875.6</v>
      </c>
      <c r="AE43" s="2"/>
      <c r="AF43" s="7">
        <f t="shared" si="1"/>
        <v>2736.7239550712061</v>
      </c>
      <c r="AG43" s="7">
        <v>1413.172</v>
      </c>
      <c r="AH43" s="7"/>
      <c r="AI43" s="7">
        <v>1270.5553470712064</v>
      </c>
      <c r="AJ43" s="7">
        <v>52.996608000000002</v>
      </c>
      <c r="AK43" s="7"/>
      <c r="AL43" s="7" t="s">
        <v>13</v>
      </c>
      <c r="AM43" s="7">
        <v>1401.86</v>
      </c>
      <c r="AN43" s="7">
        <v>1500.15</v>
      </c>
      <c r="AO43" s="7">
        <v>106.68</v>
      </c>
      <c r="AP43" s="7">
        <v>109.88</v>
      </c>
      <c r="AQ43" s="7">
        <f t="shared" si="2"/>
        <v>80.009999999999991</v>
      </c>
      <c r="AR43" s="7">
        <f t="shared" si="3"/>
        <v>82.41</v>
      </c>
    </row>
    <row r="44" spans="1:44" ht="45" customHeight="1" thickBot="1" x14ac:dyDescent="0.3">
      <c r="A44" s="14" t="s">
        <v>78</v>
      </c>
      <c r="B44" s="35"/>
      <c r="C44" s="35"/>
      <c r="D44" s="53"/>
      <c r="E44" s="49"/>
      <c r="F44" s="45"/>
      <c r="G44" s="66"/>
      <c r="H44" s="67"/>
      <c r="I44" s="66"/>
      <c r="J44" s="67"/>
      <c r="K44" s="66"/>
      <c r="L44" s="67"/>
      <c r="M44" s="66"/>
      <c r="N44" s="67"/>
      <c r="O44" s="77"/>
      <c r="P44" s="30">
        <v>2550.8821125453474</v>
      </c>
      <c r="Q44" s="31">
        <v>2696.34</v>
      </c>
      <c r="R44" s="31">
        <v>1046.48</v>
      </c>
      <c r="S44" s="31">
        <v>1077.8699999999999</v>
      </c>
      <c r="T44" s="42"/>
      <c r="U44" s="30">
        <v>2690.61</v>
      </c>
      <c r="V44" s="31">
        <v>2690.61</v>
      </c>
      <c r="W44" s="31">
        <v>2690.61</v>
      </c>
      <c r="X44" s="31">
        <v>2865.43</v>
      </c>
      <c r="Y44" s="31">
        <f t="shared" si="13"/>
        <v>1077.8699999999999</v>
      </c>
      <c r="Z44" s="31">
        <v>1130.69</v>
      </c>
      <c r="AA44" s="31">
        <f t="shared" si="14"/>
        <v>1130.69</v>
      </c>
      <c r="AB44" s="31">
        <v>1172.53</v>
      </c>
      <c r="AC44" s="42"/>
      <c r="AD44" s="32">
        <v>443.7</v>
      </c>
      <c r="AE44" s="2"/>
      <c r="AF44" s="7">
        <f t="shared" si="1"/>
        <v>1164.1480664656019</v>
      </c>
      <c r="AG44" s="7">
        <v>622.89200000000005</v>
      </c>
      <c r="AH44" s="7"/>
      <c r="AI44" s="7">
        <v>488.25945846560194</v>
      </c>
      <c r="AJ44" s="7">
        <v>52.996608000000002</v>
      </c>
      <c r="AK44" s="7"/>
      <c r="AL44" s="7" t="s">
        <v>13</v>
      </c>
      <c r="AM44" s="7">
        <v>1063.26</v>
      </c>
      <c r="AN44" s="7">
        <v>1137.5</v>
      </c>
      <c r="AO44" s="7">
        <v>104.64800000000001</v>
      </c>
      <c r="AP44" s="7">
        <v>107.78699999999999</v>
      </c>
      <c r="AQ44" s="7">
        <f t="shared" si="2"/>
        <v>78.486000000000004</v>
      </c>
      <c r="AR44" s="7">
        <f t="shared" si="3"/>
        <v>80.840249999999983</v>
      </c>
    </row>
    <row r="45" spans="1:44" x14ac:dyDescent="0.25">
      <c r="AD45" s="8"/>
      <c r="AF45" s="8"/>
      <c r="AG45" s="8"/>
      <c r="AH45" s="8"/>
      <c r="AI45" s="8"/>
      <c r="AJ45" s="8"/>
    </row>
  </sheetData>
  <mergeCells count="199">
    <mergeCell ref="G20:H20"/>
    <mergeCell ref="I20:J20"/>
    <mergeCell ref="I21:J21"/>
    <mergeCell ref="I22:J22"/>
    <mergeCell ref="I23:J23"/>
    <mergeCell ref="I24:J24"/>
    <mergeCell ref="K20:L20"/>
    <mergeCell ref="M20:N20"/>
    <mergeCell ref="K21:L21"/>
    <mergeCell ref="M21:N21"/>
    <mergeCell ref="K22:L22"/>
    <mergeCell ref="M22:N22"/>
    <mergeCell ref="M23:N23"/>
    <mergeCell ref="K23:L23"/>
    <mergeCell ref="K24:L24"/>
    <mergeCell ref="M24:N24"/>
    <mergeCell ref="G37:H37"/>
    <mergeCell ref="I37:J37"/>
    <mergeCell ref="I38:J38"/>
    <mergeCell ref="K37:L37"/>
    <mergeCell ref="K38:L38"/>
    <mergeCell ref="M37:N37"/>
    <mergeCell ref="M38:N38"/>
    <mergeCell ref="G36:H36"/>
    <mergeCell ref="I36:J36"/>
    <mergeCell ref="K36:L36"/>
    <mergeCell ref="M36:N36"/>
    <mergeCell ref="G39:H40"/>
    <mergeCell ref="G41:H44"/>
    <mergeCell ref="I41:J44"/>
    <mergeCell ref="K41:L44"/>
    <mergeCell ref="M41:N44"/>
    <mergeCell ref="I39:J40"/>
    <mergeCell ref="K39:L40"/>
    <mergeCell ref="M39:N40"/>
    <mergeCell ref="G38:H38"/>
    <mergeCell ref="G30:H31"/>
    <mergeCell ref="I30:J31"/>
    <mergeCell ref="K30:L31"/>
    <mergeCell ref="M30:N31"/>
    <mergeCell ref="G32:H35"/>
    <mergeCell ref="I32:J35"/>
    <mergeCell ref="K32:L35"/>
    <mergeCell ref="M32:N35"/>
    <mergeCell ref="B27:B28"/>
    <mergeCell ref="C27:C28"/>
    <mergeCell ref="D27:D28"/>
    <mergeCell ref="B32:B35"/>
    <mergeCell ref="C32:C35"/>
    <mergeCell ref="B30:B31"/>
    <mergeCell ref="C30:C31"/>
    <mergeCell ref="F30:F31"/>
    <mergeCell ref="F32:F35"/>
    <mergeCell ref="G19:H19"/>
    <mergeCell ref="I19:J19"/>
    <mergeCell ref="K19:L19"/>
    <mergeCell ref="M19:N19"/>
    <mergeCell ref="G27:H28"/>
    <mergeCell ref="I27:J28"/>
    <mergeCell ref="K27:L28"/>
    <mergeCell ref="M27:N28"/>
    <mergeCell ref="G29:H29"/>
    <mergeCell ref="I29:J29"/>
    <mergeCell ref="K29:L29"/>
    <mergeCell ref="M29:N29"/>
    <mergeCell ref="G25:H25"/>
    <mergeCell ref="G26:H26"/>
    <mergeCell ref="I25:J25"/>
    <mergeCell ref="I26:J26"/>
    <mergeCell ref="K25:L25"/>
    <mergeCell ref="K26:L26"/>
    <mergeCell ref="M25:N25"/>
    <mergeCell ref="M26:N26"/>
    <mergeCell ref="G24:H24"/>
    <mergeCell ref="G23:H23"/>
    <mergeCell ref="G22:H22"/>
    <mergeCell ref="G21:H21"/>
    <mergeCell ref="G15:H15"/>
    <mergeCell ref="I15:J15"/>
    <mergeCell ref="K15:L15"/>
    <mergeCell ref="M15:N15"/>
    <mergeCell ref="G16:H17"/>
    <mergeCell ref="I16:J17"/>
    <mergeCell ref="K16:L17"/>
    <mergeCell ref="M16:N17"/>
    <mergeCell ref="G18:H18"/>
    <mergeCell ref="I18:J18"/>
    <mergeCell ref="K18:L18"/>
    <mergeCell ref="M18:N18"/>
    <mergeCell ref="O19:O20"/>
    <mergeCell ref="O22:O24"/>
    <mergeCell ref="O27:O28"/>
    <mergeCell ref="O29:O31"/>
    <mergeCell ref="O32:O36"/>
    <mergeCell ref="O3:O4"/>
    <mergeCell ref="O5:O7"/>
    <mergeCell ref="O8:O12"/>
    <mergeCell ref="O13:O14"/>
    <mergeCell ref="O16:O17"/>
    <mergeCell ref="AC1:AC2"/>
    <mergeCell ref="AD1:AE1"/>
    <mergeCell ref="C1:C2"/>
    <mergeCell ref="B1:B2"/>
    <mergeCell ref="A1:A2"/>
    <mergeCell ref="G3:H4"/>
    <mergeCell ref="G5:H7"/>
    <mergeCell ref="T3:T4"/>
    <mergeCell ref="AC3:AC4"/>
    <mergeCell ref="R1:S1"/>
    <mergeCell ref="Y1:AB1"/>
    <mergeCell ref="K3:L4"/>
    <mergeCell ref="M3:N4"/>
    <mergeCell ref="U1:X1"/>
    <mergeCell ref="K5:L7"/>
    <mergeCell ref="M5:N7"/>
    <mergeCell ref="I3:J4"/>
    <mergeCell ref="I5:J7"/>
    <mergeCell ref="B3:B4"/>
    <mergeCell ref="C3:C4"/>
    <mergeCell ref="F13:F14"/>
    <mergeCell ref="B8:B12"/>
    <mergeCell ref="C8:C12"/>
    <mergeCell ref="B13:B14"/>
    <mergeCell ref="C13:C14"/>
    <mergeCell ref="B5:B7"/>
    <mergeCell ref="C5:C7"/>
    <mergeCell ref="D5:D7"/>
    <mergeCell ref="D8:D12"/>
    <mergeCell ref="D13:D14"/>
    <mergeCell ref="F3:F4"/>
    <mergeCell ref="E5:E7"/>
    <mergeCell ref="D3:D4"/>
    <mergeCell ref="E3:E4"/>
    <mergeCell ref="AO1:AR1"/>
    <mergeCell ref="AO2:AP2"/>
    <mergeCell ref="AQ2:AR2"/>
    <mergeCell ref="O37:O38"/>
    <mergeCell ref="O39:O44"/>
    <mergeCell ref="G1:J1"/>
    <mergeCell ref="K1:N1"/>
    <mergeCell ref="G2:H2"/>
    <mergeCell ref="D1:D2"/>
    <mergeCell ref="K2:L2"/>
    <mergeCell ref="M2:N2"/>
    <mergeCell ref="O1:O2"/>
    <mergeCell ref="AF1:AK1"/>
    <mergeCell ref="AL1:AL2"/>
    <mergeCell ref="I2:J2"/>
    <mergeCell ref="AM1:AN2"/>
    <mergeCell ref="F1:F2"/>
    <mergeCell ref="E1:E2"/>
    <mergeCell ref="P1:Q1"/>
    <mergeCell ref="T1:T2"/>
    <mergeCell ref="D32:D35"/>
    <mergeCell ref="E32:E35"/>
    <mergeCell ref="D30:D31"/>
    <mergeCell ref="E30:E31"/>
    <mergeCell ref="T13:T14"/>
    <mergeCell ref="AC13:AC14"/>
    <mergeCell ref="T5:T7"/>
    <mergeCell ref="AC5:AC7"/>
    <mergeCell ref="T8:T12"/>
    <mergeCell ref="AC8:AC12"/>
    <mergeCell ref="E13:E14"/>
    <mergeCell ref="I13:J14"/>
    <mergeCell ref="K13:L14"/>
    <mergeCell ref="M13:N14"/>
    <mergeCell ref="K8:L12"/>
    <mergeCell ref="M8:N12"/>
    <mergeCell ref="F5:F7"/>
    <mergeCell ref="E8:E12"/>
    <mergeCell ref="F8:F12"/>
    <mergeCell ref="G8:H12"/>
    <mergeCell ref="I8:J12"/>
    <mergeCell ref="G13:H14"/>
    <mergeCell ref="B39:B40"/>
    <mergeCell ref="B41:B44"/>
    <mergeCell ref="T15:T20"/>
    <mergeCell ref="AC15:AC20"/>
    <mergeCell ref="T22:T25"/>
    <mergeCell ref="AC22:AC25"/>
    <mergeCell ref="T27:T31"/>
    <mergeCell ref="AC27:AC31"/>
    <mergeCell ref="T32:T38"/>
    <mergeCell ref="AC32:AC38"/>
    <mergeCell ref="T39:T44"/>
    <mergeCell ref="AC39:AC44"/>
    <mergeCell ref="F41:F44"/>
    <mergeCell ref="B16:B17"/>
    <mergeCell ref="F39:F40"/>
    <mergeCell ref="E27:E28"/>
    <mergeCell ref="F27:F28"/>
    <mergeCell ref="F16:F17"/>
    <mergeCell ref="D16:D17"/>
    <mergeCell ref="E16:E17"/>
    <mergeCell ref="C16:C17"/>
    <mergeCell ref="E39:E44"/>
    <mergeCell ref="C39:C44"/>
    <mergeCell ref="D39:D44"/>
  </mergeCells>
  <phoneticPr fontId="9" type="noConversion"/>
  <pageMargins left="0.55118110236220474" right="0.55118110236220474" top="0.78740157480314965" bottom="0.59055118110236227" header="0.31496062992125984" footer="0.31496062992125984"/>
  <pageSetup paperSize="9" scale="35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9.1.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Воденко</dc:creator>
  <cp:lastModifiedBy>Прохорова Юлия Александровна</cp:lastModifiedBy>
  <cp:lastPrinted>2019-11-19T05:37:39Z</cp:lastPrinted>
  <dcterms:created xsi:type="dcterms:W3CDTF">2019-05-28T13:31:01Z</dcterms:created>
  <dcterms:modified xsi:type="dcterms:W3CDTF">2020-01-26T07:14:16Z</dcterms:modified>
</cp:coreProperties>
</file>