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4295" windowHeight="12555" tabRatio="601"/>
  </bookViews>
  <sheets>
    <sheet name="ХВС" sheetId="4" r:id="rId1"/>
    <sheet name="ГВС" sheetId="14" r:id="rId2"/>
    <sheet name="ВО" sheetId="13" r:id="rId3"/>
    <sheet name="ТЭ " sheetId="16" r:id="rId4"/>
    <sheet name="ТПТ" sheetId="18" r:id="rId5"/>
    <sheet name="ЭЭ" sheetId="19" r:id="rId6"/>
    <sheet name="ТКО" sheetId="20" r:id="rId7"/>
  </sheets>
  <externalReferences>
    <externalReference r:id="rId8"/>
    <externalReference r:id="rId9"/>
    <externalReference r:id="rId10"/>
    <externalReference r:id="rId11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  <definedName name="_xlnm.Print_Titles" localSheetId="2">ВО!$7:$9</definedName>
    <definedName name="_xlnm.Print_Titles" localSheetId="0">ХВС!$7:$10</definedName>
    <definedName name="_xlnm.Print_Area" localSheetId="1">ГВС!$A$1:$I$49</definedName>
    <definedName name="_xlnm.Print_Area" localSheetId="6">ТКО!$A$1:$F$60</definedName>
    <definedName name="_xlnm.Print_Area" localSheetId="3">'ТЭ '!$A$1:$I$61</definedName>
    <definedName name="_xlnm.Print_Area" localSheetId="0">ХВС!$A$1:$I$117</definedName>
  </definedNames>
  <calcPr calcId="145621"/>
</workbook>
</file>

<file path=xl/calcChain.xml><?xml version="1.0" encoding="utf-8"?>
<calcChain xmlns="http://schemas.openxmlformats.org/spreadsheetml/2006/main">
  <c r="F17" i="20" l="1"/>
  <c r="I61" i="16" l="1"/>
  <c r="I60" i="16"/>
  <c r="K61" i="16"/>
  <c r="J61" i="16"/>
  <c r="K60" i="16"/>
  <c r="J60" i="16"/>
  <c r="K59" i="16"/>
  <c r="J59" i="16"/>
  <c r="K58" i="16"/>
  <c r="J58" i="16"/>
  <c r="K57" i="16"/>
  <c r="J57" i="16"/>
  <c r="K55" i="16"/>
  <c r="J55" i="16"/>
  <c r="K54" i="16"/>
  <c r="J54" i="16"/>
  <c r="K53" i="16"/>
  <c r="J53" i="16"/>
  <c r="K52" i="16"/>
  <c r="J52" i="16"/>
  <c r="K49" i="16"/>
  <c r="J49" i="16"/>
  <c r="K48" i="16"/>
  <c r="J48" i="16"/>
  <c r="K47" i="16"/>
  <c r="J47" i="16"/>
  <c r="K46" i="16"/>
  <c r="J46" i="16"/>
  <c r="K45" i="16"/>
  <c r="J45" i="16"/>
  <c r="K43" i="16"/>
  <c r="J43" i="16"/>
  <c r="K42" i="16"/>
  <c r="J42" i="16"/>
  <c r="K41" i="16"/>
  <c r="J41" i="16"/>
  <c r="K40" i="16"/>
  <c r="J40" i="16"/>
  <c r="K39" i="16"/>
  <c r="J39" i="16"/>
  <c r="K37" i="16"/>
  <c r="J37" i="16"/>
  <c r="K36" i="16"/>
  <c r="J36" i="16"/>
  <c r="K34" i="16"/>
  <c r="J34" i="16"/>
  <c r="K33" i="16"/>
  <c r="J33" i="16"/>
  <c r="K32" i="16"/>
  <c r="J32" i="16"/>
  <c r="K31" i="16"/>
  <c r="J31" i="16"/>
  <c r="K30" i="16"/>
  <c r="J30" i="16"/>
  <c r="K29" i="16"/>
  <c r="J29" i="16"/>
  <c r="K27" i="16"/>
  <c r="J27" i="16"/>
  <c r="K26" i="16"/>
  <c r="J26" i="16"/>
  <c r="K25" i="16"/>
  <c r="J25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3" i="16"/>
  <c r="J13" i="16"/>
  <c r="K12" i="16"/>
  <c r="J12" i="16"/>
  <c r="I82" i="13"/>
  <c r="I68" i="13"/>
  <c r="I65" i="13"/>
  <c r="I62" i="13"/>
  <c r="I42" i="13"/>
  <c r="I39" i="13"/>
  <c r="I29" i="13"/>
  <c r="I19" i="13"/>
  <c r="I12" i="13"/>
  <c r="I10" i="13"/>
  <c r="G10" i="13"/>
  <c r="B10" i="13"/>
  <c r="C10" i="13" s="1"/>
  <c r="K49" i="14"/>
  <c r="J49" i="14"/>
  <c r="K48" i="14"/>
  <c r="J48" i="14"/>
  <c r="K47" i="14"/>
  <c r="J47" i="14"/>
  <c r="K46" i="14"/>
  <c r="J46" i="14"/>
  <c r="K44" i="14"/>
  <c r="J44" i="14"/>
  <c r="K43" i="14"/>
  <c r="J43" i="14"/>
  <c r="K42" i="14"/>
  <c r="J42" i="14"/>
  <c r="K41" i="14"/>
  <c r="J41" i="14"/>
  <c r="K39" i="14"/>
  <c r="J39" i="14"/>
  <c r="K38" i="14"/>
  <c r="J38" i="14"/>
  <c r="K37" i="14"/>
  <c r="J37" i="14"/>
  <c r="K36" i="14"/>
  <c r="J36" i="14"/>
  <c r="K34" i="14"/>
  <c r="J34" i="14"/>
  <c r="K33" i="14"/>
  <c r="J33" i="14"/>
  <c r="K32" i="14"/>
  <c r="J32" i="14"/>
  <c r="K31" i="14"/>
  <c r="J31" i="14"/>
  <c r="K30" i="14"/>
  <c r="J30" i="14"/>
  <c r="K29" i="14"/>
  <c r="J29" i="14"/>
  <c r="K27" i="14"/>
  <c r="J27" i="14"/>
  <c r="K26" i="14"/>
  <c r="J26" i="14"/>
  <c r="K25" i="14"/>
  <c r="J25" i="14"/>
  <c r="K24" i="14"/>
  <c r="J24" i="14"/>
  <c r="K22" i="14"/>
  <c r="J22" i="14"/>
  <c r="K21" i="14"/>
  <c r="J21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K14" i="14"/>
  <c r="J14" i="14"/>
  <c r="K12" i="14"/>
  <c r="J12" i="14"/>
  <c r="I48" i="14"/>
  <c r="F48" i="14"/>
  <c r="I36" i="14"/>
  <c r="F36" i="14"/>
  <c r="I24" i="14"/>
  <c r="I20" i="14"/>
  <c r="I19" i="14"/>
  <c r="I14" i="14"/>
  <c r="I12" i="14"/>
  <c r="F17" i="14"/>
  <c r="F24" i="14"/>
  <c r="F19" i="14"/>
  <c r="K117" i="4"/>
  <c r="J117" i="4"/>
  <c r="K115" i="4"/>
  <c r="J115" i="4"/>
  <c r="K113" i="4"/>
  <c r="J113" i="4"/>
  <c r="K112" i="4"/>
  <c r="J112" i="4"/>
  <c r="K110" i="4"/>
  <c r="J110" i="4"/>
  <c r="K108" i="4"/>
  <c r="J108" i="4"/>
  <c r="K106" i="4"/>
  <c r="J106" i="4"/>
  <c r="K103" i="4"/>
  <c r="J103" i="4"/>
  <c r="K101" i="4"/>
  <c r="J101" i="4"/>
  <c r="K99" i="4"/>
  <c r="J99" i="4"/>
  <c r="K97" i="4"/>
  <c r="J97" i="4"/>
  <c r="K94" i="4"/>
  <c r="J94" i="4"/>
  <c r="K92" i="4"/>
  <c r="J92" i="4"/>
  <c r="K90" i="4"/>
  <c r="J90" i="4"/>
  <c r="K89" i="4"/>
  <c r="J89" i="4"/>
  <c r="K87" i="4"/>
  <c r="J87" i="4"/>
  <c r="K85" i="4"/>
  <c r="J85" i="4"/>
  <c r="K83" i="4"/>
  <c r="J83" i="4"/>
  <c r="K79" i="4"/>
  <c r="J79" i="4"/>
  <c r="K74" i="4"/>
  <c r="J74" i="4"/>
  <c r="K72" i="4"/>
  <c r="J72" i="4"/>
  <c r="K70" i="4"/>
  <c r="J70" i="4"/>
  <c r="K69" i="4"/>
  <c r="J69" i="4"/>
  <c r="K67" i="4"/>
  <c r="J67" i="4"/>
  <c r="K65" i="4"/>
  <c r="J65" i="4"/>
  <c r="K63" i="4"/>
  <c r="J63" i="4"/>
  <c r="K60" i="4"/>
  <c r="J60" i="4"/>
  <c r="K58" i="4"/>
  <c r="J58" i="4"/>
  <c r="K57" i="4"/>
  <c r="J57" i="4"/>
  <c r="K55" i="4"/>
  <c r="J55" i="4"/>
  <c r="K54" i="4"/>
  <c r="J54" i="4"/>
  <c r="K52" i="4"/>
  <c r="J52" i="4"/>
  <c r="K50" i="4"/>
  <c r="J50" i="4"/>
  <c r="K48" i="4"/>
  <c r="J48" i="4"/>
  <c r="K47" i="4"/>
  <c r="J47" i="4"/>
  <c r="K44" i="4"/>
  <c r="J44" i="4"/>
  <c r="K42" i="4"/>
  <c r="J42" i="4"/>
  <c r="K40" i="4"/>
  <c r="J40" i="4"/>
  <c r="K38" i="4"/>
  <c r="J38" i="4"/>
  <c r="K36" i="4"/>
  <c r="J36" i="4"/>
  <c r="K34" i="4"/>
  <c r="J34" i="4"/>
  <c r="K32" i="4"/>
  <c r="J32" i="4"/>
  <c r="K30" i="4"/>
  <c r="J30" i="4"/>
  <c r="K28" i="4"/>
  <c r="J28" i="4"/>
  <c r="K26" i="4"/>
  <c r="J26" i="4"/>
  <c r="K21" i="4"/>
  <c r="J21" i="4"/>
  <c r="K19" i="4"/>
  <c r="J19" i="4"/>
  <c r="K18" i="4"/>
  <c r="J18" i="4"/>
  <c r="K15" i="4"/>
  <c r="J15" i="4"/>
  <c r="K13" i="4"/>
  <c r="J13" i="4"/>
  <c r="E43" i="20" l="1"/>
  <c r="E21" i="20"/>
  <c r="E20" i="20"/>
  <c r="E19" i="20"/>
  <c r="E18" i="20"/>
  <c r="E17" i="20"/>
  <c r="E16" i="20"/>
  <c r="E15" i="20"/>
  <c r="E14" i="20"/>
  <c r="E13" i="20"/>
  <c r="E11" i="20"/>
  <c r="G15" i="20" l="1"/>
  <c r="H15" i="20"/>
  <c r="G17" i="16"/>
  <c r="H17" i="16"/>
  <c r="G22" i="16"/>
  <c r="H22" i="16"/>
  <c r="G23" i="16"/>
  <c r="H23" i="16"/>
  <c r="G40" i="16"/>
  <c r="H40" i="16"/>
  <c r="G50" i="16"/>
  <c r="H50" i="16"/>
  <c r="G51" i="16"/>
  <c r="G52" i="16"/>
  <c r="H52" i="16"/>
  <c r="G53" i="16"/>
  <c r="H53" i="16"/>
  <c r="G54" i="16"/>
  <c r="H54" i="16"/>
  <c r="G55" i="16"/>
  <c r="H55" i="16"/>
  <c r="G37" i="14"/>
  <c r="G15" i="14"/>
  <c r="H15" i="14"/>
  <c r="G16" i="14"/>
  <c r="H16" i="14"/>
  <c r="G18" i="14"/>
  <c r="H18" i="14"/>
  <c r="G104" i="4"/>
  <c r="H104" i="4"/>
  <c r="G105" i="4"/>
  <c r="H105" i="4"/>
  <c r="G95" i="4"/>
  <c r="H95" i="4"/>
  <c r="G96" i="4"/>
  <c r="H96" i="4"/>
  <c r="G80" i="4"/>
  <c r="H80" i="4"/>
  <c r="H61" i="4"/>
  <c r="G16" i="4"/>
  <c r="G17" i="4"/>
  <c r="H16" i="4" l="1"/>
  <c r="H17" i="4"/>
  <c r="H45" i="4"/>
  <c r="H46" i="4"/>
  <c r="H62" i="4"/>
  <c r="H81" i="4"/>
  <c r="H82" i="4"/>
  <c r="G45" i="4"/>
  <c r="G46" i="4"/>
  <c r="G61" i="4"/>
  <c r="G62" i="4"/>
  <c r="G81" i="4"/>
  <c r="G82" i="4"/>
  <c r="C9" i="19" l="1"/>
  <c r="K24" i="4" l="1"/>
  <c r="J24" i="4"/>
  <c r="K23" i="4"/>
  <c r="J23" i="4"/>
  <c r="K22" i="4"/>
  <c r="J22" i="4"/>
  <c r="B10" i="20"/>
  <c r="C10" i="20" s="1"/>
  <c r="B10" i="16"/>
  <c r="B10" i="14"/>
  <c r="C10" i="14" s="1"/>
  <c r="G10" i="14" s="1"/>
  <c r="I10" i="14" s="1"/>
  <c r="B10" i="4"/>
  <c r="B9" i="19"/>
  <c r="G10" i="20" l="1"/>
  <c r="I10" i="20" s="1"/>
  <c r="E10" i="20"/>
  <c r="C10" i="4"/>
  <c r="G10" i="4" s="1"/>
  <c r="I10" i="4" s="1"/>
</calcChain>
</file>

<file path=xl/sharedStrings.xml><?xml version="1.0" encoding="utf-8"?>
<sst xmlns="http://schemas.openxmlformats.org/spreadsheetml/2006/main" count="592" uniqueCount="157">
  <si>
    <t>№ п/п</t>
  </si>
  <si>
    <t>г. Анадырь</t>
  </si>
  <si>
    <t>с. Канчалан</t>
  </si>
  <si>
    <t>с. Краснено</t>
  </si>
  <si>
    <t>с. Снежное</t>
  </si>
  <si>
    <t>с. Усть Белая</t>
  </si>
  <si>
    <t>с. Марково</t>
  </si>
  <si>
    <t>с. Ваеги</t>
  </si>
  <si>
    <t>с. Чуванское</t>
  </si>
  <si>
    <t>с. Ламутское</t>
  </si>
  <si>
    <t>п. Беринговский</t>
  </si>
  <si>
    <t>с. Алькатваам</t>
  </si>
  <si>
    <t>с. Мейныпильгино</t>
  </si>
  <si>
    <t>с. Хатырка</t>
  </si>
  <si>
    <t>п. Эгвекинот</t>
  </si>
  <si>
    <t>с. Амгуэма</t>
  </si>
  <si>
    <t>с. Ванкарем</t>
  </si>
  <si>
    <t>с. Конергино</t>
  </si>
  <si>
    <t>с. Уэлькаль</t>
  </si>
  <si>
    <t>п. Провидения</t>
  </si>
  <si>
    <t>с. Новое Чаплино</t>
  </si>
  <si>
    <t>с. Нунлигран</t>
  </si>
  <si>
    <t>с. Сиреники</t>
  </si>
  <si>
    <t>с. Энмелен</t>
  </si>
  <si>
    <t>с. Янракыннот</t>
  </si>
  <si>
    <t>г. Певек</t>
  </si>
  <si>
    <t>с. Айон</t>
  </si>
  <si>
    <t>с.Рыткучи</t>
  </si>
  <si>
    <t>с. Лаврентия</t>
  </si>
  <si>
    <t>с. Лорино</t>
  </si>
  <si>
    <t>с. Уэлен</t>
  </si>
  <si>
    <t>с. Нешкан</t>
  </si>
  <si>
    <t>с. Энурмино</t>
  </si>
  <si>
    <t>с. Инчоун</t>
  </si>
  <si>
    <t>с. Биллингс</t>
  </si>
  <si>
    <t>г. Билибино</t>
  </si>
  <si>
    <t>с. Кепервеем</t>
  </si>
  <si>
    <t>с. Анюйск</t>
  </si>
  <si>
    <t>с. Илирней</t>
  </si>
  <si>
    <t>с. Омолон</t>
  </si>
  <si>
    <t>п. Угольные Копи</t>
  </si>
  <si>
    <t xml:space="preserve">с. Островное </t>
  </si>
  <si>
    <t>Наименование муниципального образования</t>
  </si>
  <si>
    <t>с. Тавайваам</t>
  </si>
  <si>
    <t>с НДС</t>
  </si>
  <si>
    <t>с. Рыркайпий</t>
  </si>
  <si>
    <t>п. Мыс Шмидта</t>
  </si>
  <si>
    <t>Анадырский МР</t>
  </si>
  <si>
    <t>Билибинский МР</t>
  </si>
  <si>
    <t>Чукотский МР</t>
  </si>
  <si>
    <t xml:space="preserve"> - централизованное</t>
  </si>
  <si>
    <t xml:space="preserve"> - нецентрализованное</t>
  </si>
  <si>
    <t>с 01.01. по 30.06</t>
  </si>
  <si>
    <t xml:space="preserve">на электрическую энергию по муниципальным образованиям </t>
  </si>
  <si>
    <t xml:space="preserve">на тепловую энергию по муниципальным образованиям </t>
  </si>
  <si>
    <t>с. Усть-Белая</t>
  </si>
  <si>
    <t xml:space="preserve">Тарифы для населения 
</t>
  </si>
  <si>
    <t xml:space="preserve">в сфере холодного водоснабжения по муниципальным образованиям </t>
  </si>
  <si>
    <t>Тарифы для населения, руб./куб.м</t>
  </si>
  <si>
    <t xml:space="preserve"> - питьевая вода (питьевое водоснабжение)</t>
  </si>
  <si>
    <t xml:space="preserve"> - подвоз воды</t>
  </si>
  <si>
    <t xml:space="preserve">в сфере горячего водоснабжения по муниципальным образованиям </t>
  </si>
  <si>
    <t>Нормативно-правовой акт</t>
  </si>
  <si>
    <t xml:space="preserve">в сфере водоотведения по муниципальным образованиям </t>
  </si>
  <si>
    <t>1.</t>
  </si>
  <si>
    <t>Уголь</t>
  </si>
  <si>
    <t>2.</t>
  </si>
  <si>
    <t>Дрова</t>
  </si>
  <si>
    <t xml:space="preserve">Розничные цены для населения на твердое печное топливо </t>
  </si>
  <si>
    <t>с.Энмелен</t>
  </si>
  <si>
    <t>городской округ Анадырь</t>
  </si>
  <si>
    <t>городской округ Эгвекинот</t>
  </si>
  <si>
    <t>Провиденский городской округ</t>
  </si>
  <si>
    <t>с. Нутэпэльмен</t>
  </si>
  <si>
    <t>городской округ Певек</t>
  </si>
  <si>
    <t xml:space="preserve">в области обращения с твердыми коммунальными отходами по муниципальным образованиям </t>
  </si>
  <si>
    <t>Чукотский автономный округ</t>
  </si>
  <si>
    <t>для населения, проживающего в поселке сельского типа (селе) Нунлигран Провиденского городского округа Чукотского автономного округа, в жилых помещениях, оборудованных в установленном порядке электроотопительными установками (улица им. Каляквун Г.В., д.1, д.2)</t>
  </si>
  <si>
    <t>-</t>
  </si>
  <si>
    <t>с.Канчалан</t>
  </si>
  <si>
    <t>с.Снежное</t>
  </si>
  <si>
    <t>с.Марково</t>
  </si>
  <si>
    <t>с.Краснено</t>
  </si>
  <si>
    <t>Постановление Комитета от 17.12.2021 г. № 29-к/13
(с изменениями от 17.01.2022)</t>
  </si>
  <si>
    <t>с. Нутепельмен</t>
  </si>
  <si>
    <t>2023 год</t>
  </si>
  <si>
    <t>Постановление Комитета от 28.11.2022 г. № 27-к/16</t>
  </si>
  <si>
    <t>Постановление Комитета от 28.11.2022 г. № 27-к/15</t>
  </si>
  <si>
    <t>Постановление Комитета от 24.11.2022 г. № 23-э/3</t>
  </si>
  <si>
    <t>Постановление Комитета от 24.11.2022 г. № 23-э/2</t>
  </si>
  <si>
    <t>Постановление Комитета от 25.11.2022 г. № 25-э/6</t>
  </si>
  <si>
    <t>Постановление Комитета от 25.11.2022 г. № 25-э/11</t>
  </si>
  <si>
    <t>Постановление Комитета от 24.11.2022 г. № 23-э/7</t>
  </si>
  <si>
    <t>с 01.07. по 31.12.</t>
  </si>
  <si>
    <t xml:space="preserve"> Чукотского автономного округа на  2023 - 2024 годы</t>
  </si>
  <si>
    <t>с 01.01. по 31.12</t>
  </si>
  <si>
    <t>2024 год</t>
  </si>
  <si>
    <t>Постановление Комитета от 19.12.2023 г. № 25-к/18</t>
  </si>
  <si>
    <t>Постановление Комитета от 20.12.2023 г. № 27-к/2</t>
  </si>
  <si>
    <t>Постановление Комитета от 20.12.2023 г. № 27-к/4</t>
  </si>
  <si>
    <t>Постановление Комитета от 19.12.2023 г. № 25-к/5</t>
  </si>
  <si>
    <t>Постановление Комитета от 19.12.2023 г. № 25-к/9</t>
  </si>
  <si>
    <t>Постановление Комитета от 19.12.2023 г. № 25-к/7</t>
  </si>
  <si>
    <t>Постановление Комитета от 18.12.2023 г. № 22-к/7</t>
  </si>
  <si>
    <t>ППостановление Комитета от 19.12.2023 г. № 25-к/9</t>
  </si>
  <si>
    <t>Постановление Комитета от 19.12.2023 г. № 25-к/3</t>
  </si>
  <si>
    <t>Постановление Комитета от 19.12.2023 г. № 25-к/16</t>
  </si>
  <si>
    <t xml:space="preserve"> Чукотского автономного округа на 2023 - 2024 годы</t>
  </si>
  <si>
    <t xml:space="preserve"> - </t>
  </si>
  <si>
    <t>Постановление Правления от 17.12.2018 г. № 27-к/2
 (с изменениями от 28.11.2022)</t>
  </si>
  <si>
    <t>Постановление Правления от 17.12.2018 г. № 27-к/6 
(с изменениями от 28.11.2022)</t>
  </si>
  <si>
    <t>Постановление Правления от 28.11.2022 г. № 27-к/15</t>
  </si>
  <si>
    <t>Постановление Правления от 04.12.2018 г. № 22-к/12 
(с изменениями от 28.11.2022)</t>
  </si>
  <si>
    <t>Постановление Правления от 17.12.2018 г. № 27-к/4 
(с изменениями от 28.11.2022)</t>
  </si>
  <si>
    <t>Постановление Правления от 19.12.2018 г. № 28-к/6 
(с изменениями от 28.11.2022)</t>
  </si>
  <si>
    <t>Постановление Правления от 13.12.2019 г. № 19-к/4 
(с изменениями от 28.11.2022)</t>
  </si>
  <si>
    <t>Постановление Правления от 06.12.2019 г. № 17-к/8 
(с изменениями от 24.11.2022)</t>
  </si>
  <si>
    <t>Постановление Правления от 04.12.2018 г. № 22-э/1
(с изменениями от 28.11.2022)</t>
  </si>
  <si>
    <t>Постановление Правления от 17.12.2018 г. № 26-э/1 
(с изменениями от 28.11.2022)</t>
  </si>
  <si>
    <t>Постановление Комитета от 20.12.2023 г. № 26-э/8</t>
  </si>
  <si>
    <t>Постановление Комитета от 19.12.2023 г. № 24-э/3</t>
  </si>
  <si>
    <t>Постановление Правления от 17.12.2018 г. № 26-э/2
(с изменениями от 25.11.2022)</t>
  </si>
  <si>
    <t>Постановление Правления от 17.12.2018 г. № 27-к/4
(с изменениями от 28.11.2022)</t>
  </si>
  <si>
    <t>Постановление Правления от 26.11.2018 г. № 19-э/2 
(с изменениями от 24.11.2022)</t>
  </si>
  <si>
    <t>Постановление Комитета от 19.12.2023 г. № 24-э/5</t>
  </si>
  <si>
    <t>Постановление Правления от 26.11.2018 г. № 19-э/2 
(с изменениями от 18.12.2023)</t>
  </si>
  <si>
    <t>Постановление Правления от 17.12.2018 г. № 26-э/3
(с изменениями от 28.11.2022)</t>
  </si>
  <si>
    <t>Постановление Комитета от 19.12.2023 г. № 24-э/4</t>
  </si>
  <si>
    <t>Постановление Правления от 13.12.2019 г. № 19-э/9
(с изменениями от 28.11.2022)</t>
  </si>
  <si>
    <t>Постановление Правления от 13.12.2019 г. № 19-э/9
(с изменениями от 19.12.2023)</t>
  </si>
  <si>
    <t xml:space="preserve">Постановление Правления от 30.11.2018 г. № 21-э/4 
(с изменениями от 24.11.2022)                </t>
  </si>
  <si>
    <t xml:space="preserve">Постановление Правления от 30.11.2018 г. № 21-э/4 
(с изменениями от 18.12.2023)                </t>
  </si>
  <si>
    <t>Постановление Правление от 18.09.2019 г. № 9-к/2 
(с изменениями от 24.11.2022)</t>
  </si>
  <si>
    <t>Постановление Правления от 17.08.2020 г. № 14-к/2 
(с изменениями от 24.11.2022)</t>
  </si>
  <si>
    <t>Постановление Правление от 18.09.2019 г. № 9-к/2 
(с изменениями от 19.12.2023)</t>
  </si>
  <si>
    <t xml:space="preserve">Постановление Правления от 04.12.2018 г. № 23-э/2 
(с изменениями от 28.11.2022)       </t>
  </si>
  <si>
    <t xml:space="preserve">Постановление Правления от 17.12.2018 г. № 26-э/1 
(с изменениями от 28.11.2022)       </t>
  </si>
  <si>
    <t xml:space="preserve">Постановление Правления от 04.12.2018 г. № 22-э/1 
(с изменениями от 28.11.2022)       </t>
  </si>
  <si>
    <t>Постановление Правления от 17.12.2018 г. № 26-э/2 
(с изменениями от 25.11.2022)</t>
  </si>
  <si>
    <t xml:space="preserve">Постановление Правления от 17.12.2018 г. № 26-э/1
(с изменениями от 25.11.2022)         </t>
  </si>
  <si>
    <t xml:space="preserve">Постановление Правления от 17.12.2018 г. № 26-э/3
(с изменениями от 28.11.2022)       </t>
  </si>
  <si>
    <t xml:space="preserve">Постановление Правления от 13.12.2019 г. № 19-э/9
(с изменениями от 28.11.2022)       </t>
  </si>
  <si>
    <t xml:space="preserve">Постановление Правления от 19.06.2018 г. № 10-э/1 
(с изменениями от 24.11.2022)             </t>
  </si>
  <si>
    <t>Постановление Комитета от 19.12.2023 г. № 24-э/6</t>
  </si>
  <si>
    <t xml:space="preserve">Постановление Правления от 19.06.2018 г. № 10-э/1 
(с изменениями от 18.12.2023)             </t>
  </si>
  <si>
    <t xml:space="preserve">Постановление Правления от 13.12.2019 г. № 19-э/9
(с изменениями от 19.12.2023)       </t>
  </si>
  <si>
    <t>Постановление Комитета от 19.12.2023 г. № 25-к/10</t>
  </si>
  <si>
    <t>Постановление Комитета от 13.11.2023 г. № 16-э/1</t>
  </si>
  <si>
    <t>Постановление Комитета от 13.11.2023 г. № 16-э/2</t>
  </si>
  <si>
    <t>Постановление Правления от 19.12.2018 г. № 28-к/9 
(с изменениями от 25.11.2022)</t>
  </si>
  <si>
    <t>Постановление Комитета от 17.12.2021 г. № 29-к/14
(с изменениями от 19.12.2022)</t>
  </si>
  <si>
    <t>Постановление Комитета от 28.12.2021 г. № 30-к/15
 (с изменениями от 19.12.2022)</t>
  </si>
  <si>
    <t xml:space="preserve">Постановление Комитета от 14.12.2023 г. № 20-к/9
</t>
  </si>
  <si>
    <t xml:space="preserve">Постановление Комитета от 14.12.2023 г. № 20-к/11
</t>
  </si>
  <si>
    <t>Постановление Комитета от 14.12.2023 г. № 20-к/11</t>
  </si>
  <si>
    <t>Постановление Комитета от 14.12.2023 г. № 20-к/10</t>
  </si>
  <si>
    <t xml:space="preserve">Постановление Комитета от 14.12.2023 г. № 20-к/10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</si>
</sst>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\ _р_._-;\-* #,##0.00\ _р_._-;_-* &quot;-&quot;??\ _р_._-;_-@_-"/>
  </numFmts>
  <fonts count="5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u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Border="0">
      <alignment horizontal="center" vertical="center" wrapText="1"/>
    </xf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1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/>
    <xf numFmtId="0" fontId="1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38" fillId="0" borderId="0"/>
    <xf numFmtId="0" fontId="18" fillId="0" borderId="0"/>
    <xf numFmtId="0" fontId="18" fillId="0" borderId="0"/>
    <xf numFmtId="0" fontId="2" fillId="0" borderId="0"/>
    <xf numFmtId="0" fontId="39" fillId="0" borderId="0"/>
    <xf numFmtId="0" fontId="38" fillId="0" borderId="0"/>
    <xf numFmtId="0" fontId="18" fillId="0" borderId="0"/>
    <xf numFmtId="0" fontId="39" fillId="0" borderId="0"/>
    <xf numFmtId="0" fontId="38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23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20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/>
    <xf numFmtId="2" fontId="10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0" borderId="15" xfId="0" applyFont="1" applyBorder="1"/>
    <xf numFmtId="2" fontId="12" fillId="0" borderId="30" xfId="0" applyNumberFormat="1" applyFont="1" applyBorder="1" applyAlignment="1">
      <alignment horizontal="center"/>
    </xf>
    <xf numFmtId="0" fontId="12" fillId="0" borderId="27" xfId="0" applyFont="1" applyBorder="1"/>
    <xf numFmtId="2" fontId="12" fillId="0" borderId="3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12" fillId="0" borderId="1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left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12" fillId="0" borderId="26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horizontal="left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wrapText="1"/>
    </xf>
    <xf numFmtId="2" fontId="12" fillId="0" borderId="21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0" fontId="41" fillId="0" borderId="0" xfId="0" applyFont="1" applyFill="1"/>
    <xf numFmtId="2" fontId="41" fillId="0" borderId="0" xfId="0" applyNumberFormat="1" applyFont="1" applyFill="1"/>
    <xf numFmtId="2" fontId="12" fillId="24" borderId="14" xfId="0" applyNumberFormat="1" applyFont="1" applyFill="1" applyBorder="1" applyAlignment="1">
      <alignment horizontal="center" vertical="center"/>
    </xf>
    <xf numFmtId="2" fontId="12" fillId="24" borderId="21" xfId="0" applyNumberFormat="1" applyFont="1" applyFill="1" applyBorder="1" applyAlignment="1">
      <alignment horizontal="center" vertical="center"/>
    </xf>
    <xf numFmtId="165" fontId="41" fillId="0" borderId="0" xfId="0" applyNumberFormat="1" applyFont="1" applyFill="1"/>
    <xf numFmtId="2" fontId="12" fillId="0" borderId="1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165" fontId="42" fillId="0" borderId="17" xfId="0" applyNumberFormat="1" applyFont="1" applyFill="1" applyBorder="1" applyAlignment="1">
      <alignment horizontal="center"/>
    </xf>
    <xf numFmtId="2" fontId="43" fillId="0" borderId="14" xfId="0" applyNumberFormat="1" applyFont="1" applyFill="1" applyBorder="1" applyAlignment="1">
      <alignment horizontal="center" vertical="center"/>
    </xf>
    <xf numFmtId="165" fontId="42" fillId="0" borderId="16" xfId="0" applyNumberFormat="1" applyFont="1" applyFill="1" applyBorder="1" applyAlignment="1">
      <alignment horizontal="center"/>
    </xf>
    <xf numFmtId="165" fontId="43" fillId="0" borderId="15" xfId="0" applyNumberFormat="1" applyFont="1" applyFill="1" applyBorder="1" applyAlignment="1">
      <alignment horizontal="center" vertical="center"/>
    </xf>
    <xf numFmtId="165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21" xfId="0" applyNumberFormat="1" applyFont="1" applyFill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4" fontId="43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65" fontId="42" fillId="0" borderId="13" xfId="0" applyNumberFormat="1" applyFont="1" applyFill="1" applyBorder="1" applyAlignment="1">
      <alignment horizontal="center"/>
    </xf>
    <xf numFmtId="165" fontId="43" fillId="0" borderId="33" xfId="0" applyNumberFormat="1" applyFont="1" applyFill="1" applyBorder="1" applyAlignment="1">
      <alignment horizontal="center" vertical="center"/>
    </xf>
    <xf numFmtId="165" fontId="45" fillId="0" borderId="13" xfId="0" applyNumberFormat="1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  <xf numFmtId="0" fontId="44" fillId="0" borderId="23" xfId="0" applyFont="1" applyFill="1" applyBorder="1"/>
    <xf numFmtId="165" fontId="46" fillId="0" borderId="13" xfId="0" applyNumberFormat="1" applyFont="1" applyFill="1" applyBorder="1" applyAlignment="1">
      <alignment horizontal="center"/>
    </xf>
    <xf numFmtId="165" fontId="47" fillId="0" borderId="16" xfId="0" applyNumberFormat="1" applyFont="1" applyFill="1" applyBorder="1" applyAlignment="1">
      <alignment horizontal="center"/>
    </xf>
    <xf numFmtId="165" fontId="43" fillId="0" borderId="13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/>
    </xf>
    <xf numFmtId="165" fontId="43" fillId="0" borderId="13" xfId="0" applyNumberFormat="1" applyFont="1" applyFill="1" applyBorder="1" applyAlignment="1">
      <alignment horizontal="center"/>
    </xf>
    <xf numFmtId="165" fontId="43" fillId="0" borderId="12" xfId="0" applyNumberFormat="1" applyFont="1" applyFill="1" applyBorder="1" applyAlignment="1">
      <alignment vertical="center" wrapText="1"/>
    </xf>
    <xf numFmtId="165" fontId="43" fillId="0" borderId="15" xfId="0" applyNumberFormat="1" applyFont="1" applyFill="1" applyBorder="1" applyAlignment="1">
      <alignment vertical="center" wrapText="1"/>
    </xf>
    <xf numFmtId="165" fontId="43" fillId="0" borderId="13" xfId="0" applyNumberFormat="1" applyFont="1" applyFill="1" applyBorder="1" applyAlignment="1">
      <alignment vertical="center" wrapText="1"/>
    </xf>
    <xf numFmtId="4" fontId="43" fillId="0" borderId="12" xfId="0" applyNumberFormat="1" applyFont="1" applyFill="1" applyBorder="1" applyAlignment="1">
      <alignment vertical="center" wrapText="1"/>
    </xf>
    <xf numFmtId="165" fontId="43" fillId="0" borderId="24" xfId="0" applyNumberFormat="1" applyFont="1" applyFill="1" applyBorder="1" applyAlignment="1">
      <alignment horizontal="center" vertical="center" wrapText="1"/>
    </xf>
    <xf numFmtId="2" fontId="43" fillId="0" borderId="26" xfId="0" applyNumberFormat="1" applyFont="1" applyFill="1" applyBorder="1" applyAlignment="1">
      <alignment horizontal="center" vertical="center"/>
    </xf>
    <xf numFmtId="1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8" fillId="0" borderId="16" xfId="0" applyNumberFormat="1" applyFont="1" applyFill="1" applyBorder="1" applyAlignment="1">
      <alignment horizontal="center"/>
    </xf>
    <xf numFmtId="165" fontId="43" fillId="0" borderId="25" xfId="0" applyNumberFormat="1" applyFont="1" applyFill="1" applyBorder="1" applyAlignment="1">
      <alignment horizontal="center" vertical="center"/>
    </xf>
    <xf numFmtId="165" fontId="43" fillId="0" borderId="16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1" fillId="0" borderId="0" xfId="0" applyFont="1" applyFill="1" applyBorder="1"/>
    <xf numFmtId="0" fontId="5" fillId="0" borderId="15" xfId="0" applyFont="1" applyFill="1" applyBorder="1" applyAlignment="1">
      <alignment horizontal="center" vertical="center"/>
    </xf>
    <xf numFmtId="165" fontId="43" fillId="24" borderId="12" xfId="0" applyNumberFormat="1" applyFont="1" applyFill="1" applyBorder="1" applyAlignment="1">
      <alignment vertical="center" wrapText="1"/>
    </xf>
    <xf numFmtId="4" fontId="12" fillId="24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65" fontId="12" fillId="24" borderId="15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165" fontId="12" fillId="24" borderId="17" xfId="0" applyNumberFormat="1" applyFont="1" applyFill="1" applyBorder="1" applyAlignment="1">
      <alignment horizontal="center" vertical="center" wrapText="1"/>
    </xf>
    <xf numFmtId="2" fontId="12" fillId="24" borderId="15" xfId="0" applyNumberFormat="1" applyFont="1" applyFill="1" applyBorder="1" applyAlignment="1">
      <alignment horizontal="left" vertical="center" wrapText="1"/>
    </xf>
    <xf numFmtId="2" fontId="12" fillId="24" borderId="12" xfId="0" applyNumberFormat="1" applyFont="1" applyFill="1" applyBorder="1" applyAlignment="1">
      <alignment horizontal="left" vertical="center" wrapText="1"/>
    </xf>
    <xf numFmtId="2" fontId="12" fillId="24" borderId="26" xfId="0" applyNumberFormat="1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 wrapText="1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20" xfId="0" applyNumberFormat="1" applyFont="1" applyFill="1" applyBorder="1" applyAlignment="1">
      <alignment horizontal="left" vertical="center" wrapText="1"/>
    </xf>
    <xf numFmtId="2" fontId="42" fillId="0" borderId="36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left" vertical="center" wrapText="1"/>
    </xf>
    <xf numFmtId="2" fontId="12" fillId="0" borderId="38" xfId="0" applyNumberFormat="1" applyFont="1" applyFill="1" applyBorder="1" applyAlignment="1">
      <alignment horizontal="center"/>
    </xf>
    <xf numFmtId="165" fontId="42" fillId="0" borderId="38" xfId="0" applyNumberFormat="1" applyFont="1" applyFill="1" applyBorder="1" applyAlignment="1">
      <alignment horizontal="center"/>
    </xf>
    <xf numFmtId="165" fontId="48" fillId="0" borderId="38" xfId="0" applyNumberFormat="1" applyFont="1" applyFill="1" applyBorder="1" applyAlignment="1">
      <alignment horizontal="center"/>
    </xf>
    <xf numFmtId="2" fontId="12" fillId="24" borderId="17" xfId="0" applyNumberFormat="1" applyFont="1" applyFill="1" applyBorder="1" applyAlignment="1">
      <alignment horizontal="center" vertical="center"/>
    </xf>
    <xf numFmtId="2" fontId="12" fillId="24" borderId="12" xfId="0" applyNumberFormat="1" applyFont="1" applyFill="1" applyBorder="1" applyAlignment="1">
      <alignment horizontal="center" vertical="center"/>
    </xf>
    <xf numFmtId="2" fontId="12" fillId="24" borderId="28" xfId="0" applyNumberFormat="1" applyFont="1" applyFill="1" applyBorder="1" applyAlignment="1">
      <alignment horizontal="center" vertical="center"/>
    </xf>
    <xf numFmtId="165" fontId="12" fillId="24" borderId="26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2" fontId="12" fillId="24" borderId="15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2" fontId="12" fillId="24" borderId="14" xfId="0" applyNumberFormat="1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2" fontId="12" fillId="24" borderId="34" xfId="0" applyNumberFormat="1" applyFont="1" applyFill="1" applyBorder="1" applyAlignment="1">
      <alignment horizontal="left" vertical="center" wrapText="1"/>
    </xf>
    <xf numFmtId="2" fontId="8" fillId="24" borderId="12" xfId="0" applyNumberFormat="1" applyFont="1" applyFill="1" applyBorder="1" applyAlignment="1">
      <alignment horizontal="left" vertical="center" wrapText="1"/>
    </xf>
    <xf numFmtId="2" fontId="10" fillId="0" borderId="38" xfId="0" applyNumberFormat="1" applyFont="1" applyFill="1" applyBorder="1" applyAlignment="1">
      <alignment horizontal="center"/>
    </xf>
    <xf numFmtId="2" fontId="42" fillId="0" borderId="38" xfId="0" applyNumberFormat="1" applyFont="1" applyFill="1" applyBorder="1" applyAlignment="1">
      <alignment horizontal="center"/>
    </xf>
    <xf numFmtId="2" fontId="43" fillId="0" borderId="12" xfId="0" applyNumberFormat="1" applyFont="1" applyFill="1" applyBorder="1" applyAlignment="1">
      <alignment horizontal="center" vertical="center"/>
    </xf>
    <xf numFmtId="2" fontId="12" fillId="24" borderId="22" xfId="0" applyNumberFormat="1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2" fontId="12" fillId="24" borderId="26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2" fontId="12" fillId="24" borderId="19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/>
    </xf>
    <xf numFmtId="2" fontId="8" fillId="24" borderId="14" xfId="0" applyNumberFormat="1" applyFont="1" applyFill="1" applyBorder="1" applyAlignment="1">
      <alignment horizontal="left" vertical="center" wrapText="1"/>
    </xf>
    <xf numFmtId="2" fontId="12" fillId="24" borderId="25" xfId="0" applyNumberFormat="1" applyFont="1" applyFill="1" applyBorder="1" applyAlignment="1">
      <alignment horizontal="center" vertical="center"/>
    </xf>
    <xf numFmtId="165" fontId="43" fillId="24" borderId="33" xfId="0" applyNumberFormat="1" applyFont="1" applyFill="1" applyBorder="1" applyAlignment="1">
      <alignment horizontal="center" vertical="center"/>
    </xf>
    <xf numFmtId="165" fontId="43" fillId="24" borderId="24" xfId="0" applyNumberFormat="1" applyFont="1" applyFill="1" applyBorder="1" applyAlignment="1">
      <alignment horizontal="center" vertical="center"/>
    </xf>
    <xf numFmtId="165" fontId="43" fillId="24" borderId="12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vertical="center"/>
    </xf>
    <xf numFmtId="2" fontId="43" fillId="0" borderId="26" xfId="0" applyNumberFormat="1" applyFont="1" applyFill="1" applyBorder="1" applyAlignment="1">
      <alignment vertical="center"/>
    </xf>
    <xf numFmtId="165" fontId="43" fillId="0" borderId="26" xfId="0" applyNumberFormat="1" applyFont="1" applyFill="1" applyBorder="1" applyAlignment="1">
      <alignment vertical="center" wrapText="1"/>
    </xf>
    <xf numFmtId="4" fontId="43" fillId="0" borderId="15" xfId="0" applyNumberFormat="1" applyFont="1" applyFill="1" applyBorder="1" applyAlignment="1">
      <alignment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24" borderId="22" xfId="0" applyNumberFormat="1" applyFont="1" applyFill="1" applyBorder="1" applyAlignment="1">
      <alignment horizontal="center" vertical="center" wrapText="1"/>
    </xf>
    <xf numFmtId="2" fontId="12" fillId="24" borderId="20" xfId="0" applyNumberFormat="1" applyFont="1" applyFill="1" applyBorder="1" applyAlignment="1">
      <alignment horizontal="center" vertical="center" wrapText="1"/>
    </xf>
    <xf numFmtId="2" fontId="12" fillId="24" borderId="34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165" fontId="10" fillId="0" borderId="37" xfId="0" applyNumberFormat="1" applyFont="1" applyFill="1" applyBorder="1" applyAlignment="1">
      <alignment horizontal="center"/>
    </xf>
    <xf numFmtId="165" fontId="47" fillId="0" borderId="13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vertical="center" wrapText="1"/>
    </xf>
    <xf numFmtId="165" fontId="12" fillId="24" borderId="17" xfId="0" applyNumberFormat="1" applyFont="1" applyFill="1" applyBorder="1" applyAlignment="1">
      <alignment horizontal="center" vertical="top" wrapText="1"/>
    </xf>
    <xf numFmtId="165" fontId="49" fillId="0" borderId="12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2" fontId="43" fillId="0" borderId="36" xfId="0" applyNumberFormat="1" applyFont="1" applyFill="1" applyBorder="1" applyAlignment="1">
      <alignment horizontal="center" vertical="center"/>
    </xf>
    <xf numFmtId="165" fontId="43" fillId="0" borderId="3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49" fillId="0" borderId="21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2" fillId="0" borderId="3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12" fillId="24" borderId="23" xfId="0" applyNumberFormat="1" applyFont="1" applyFill="1" applyBorder="1" applyAlignment="1">
      <alignment horizontal="center" vertical="center"/>
    </xf>
    <xf numFmtId="165" fontId="12" fillId="24" borderId="24" xfId="0" applyNumberFormat="1" applyFont="1" applyFill="1" applyBorder="1" applyAlignment="1">
      <alignment horizontal="center" vertical="center"/>
    </xf>
    <xf numFmtId="165" fontId="12" fillId="24" borderId="27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/>
    </xf>
    <xf numFmtId="165" fontId="12" fillId="24" borderId="33" xfId="0" applyNumberFormat="1" applyFont="1" applyFill="1" applyBorder="1" applyAlignment="1">
      <alignment horizontal="center" vertical="center" wrapText="1"/>
    </xf>
    <xf numFmtId="165" fontId="12" fillId="24" borderId="24" xfId="0" applyNumberFormat="1" applyFont="1" applyFill="1" applyBorder="1" applyAlignment="1">
      <alignment horizontal="center" vertical="center" wrapText="1"/>
    </xf>
    <xf numFmtId="165" fontId="12" fillId="24" borderId="27" xfId="0" applyNumberFormat="1" applyFont="1" applyFill="1" applyBorder="1" applyAlignment="1">
      <alignment horizontal="center" vertical="center" wrapText="1"/>
    </xf>
    <xf numFmtId="165" fontId="12" fillId="24" borderId="23" xfId="0" applyNumberFormat="1" applyFont="1" applyFill="1" applyBorder="1" applyAlignment="1">
      <alignment horizontal="center" vertical="center" wrapText="1"/>
    </xf>
    <xf numFmtId="165" fontId="12" fillId="24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5" fontId="12" fillId="0" borderId="15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/>
    <xf numFmtId="165" fontId="12" fillId="24" borderId="3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 wrapText="1"/>
    </xf>
    <xf numFmtId="165" fontId="12" fillId="24" borderId="36" xfId="0" applyNumberFormat="1" applyFont="1" applyFill="1" applyBorder="1" applyAlignment="1">
      <alignment horizontal="center" vertical="center" wrapText="1"/>
    </xf>
    <xf numFmtId="165" fontId="43" fillId="0" borderId="21" xfId="0" applyNumberFormat="1" applyFont="1" applyFill="1" applyBorder="1" applyAlignment="1">
      <alignment horizontal="center" vertical="center" wrapText="1"/>
    </xf>
    <xf numFmtId="165" fontId="43" fillId="0" borderId="2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/>
    </xf>
    <xf numFmtId="165" fontId="12" fillId="24" borderId="36" xfId="0" applyNumberFormat="1" applyFont="1" applyFill="1" applyBorder="1" applyAlignment="1">
      <alignment horizontal="center" vertical="center"/>
    </xf>
    <xf numFmtId="2" fontId="12" fillId="24" borderId="38" xfId="0" applyNumberFormat="1" applyFont="1" applyFill="1" applyBorder="1" applyAlignment="1">
      <alignment horizontal="center" vertical="center" wrapText="1"/>
    </xf>
    <xf numFmtId="2" fontId="12" fillId="24" borderId="29" xfId="0" applyNumberFormat="1" applyFont="1" applyFill="1" applyBorder="1" applyAlignment="1">
      <alignment horizontal="center" vertical="center" wrapText="1"/>
    </xf>
    <xf numFmtId="2" fontId="12" fillId="24" borderId="36" xfId="0" applyNumberFormat="1" applyFont="1" applyFill="1" applyBorder="1" applyAlignment="1">
      <alignment horizontal="center" vertical="center" wrapText="1"/>
    </xf>
    <xf numFmtId="165" fontId="12" fillId="24" borderId="21" xfId="0" applyNumberFormat="1" applyFont="1" applyFill="1" applyBorder="1" applyAlignment="1">
      <alignment horizontal="center" vertical="center" wrapText="1"/>
    </xf>
    <xf numFmtId="165" fontId="12" fillId="24" borderId="28" xfId="0" applyNumberFormat="1" applyFont="1" applyFill="1" applyBorder="1" applyAlignment="1">
      <alignment horizontal="center" vertical="center" wrapText="1"/>
    </xf>
    <xf numFmtId="0" fontId="12" fillId="24" borderId="3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center" vertical="center" wrapText="1"/>
    </xf>
    <xf numFmtId="165" fontId="42" fillId="0" borderId="16" xfId="0" applyNumberFormat="1" applyFont="1" applyFill="1" applyBorder="1" applyAlignment="1">
      <alignment horizontal="center" vertical="center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 2 2" xfId="29"/>
    <cellStyle name="Заголовок 1 2" xfId="30"/>
    <cellStyle name="Заголовок 2 2" xfId="31"/>
    <cellStyle name="Заголовок 3 2" xfId="32"/>
    <cellStyle name="Заголовок 4 2" xfId="33"/>
    <cellStyle name="ЗаголовокСтолбца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2 2" xfId="41"/>
    <cellStyle name="Обычный 2 2 2 2" xfId="42"/>
    <cellStyle name="Обычный 2 2 3" xfId="43"/>
    <cellStyle name="Обычный 2 3" xfId="44"/>
    <cellStyle name="Обычный 2 4" xfId="45"/>
    <cellStyle name="Обычный 2 5" xfId="46"/>
    <cellStyle name="Обычный 2 9" xfId="47"/>
    <cellStyle name="Обычный 2_Расчет тарифа ТЭ" xfId="48"/>
    <cellStyle name="Обычный 3" xfId="49"/>
    <cellStyle name="Обычный 3 2" xfId="50"/>
    <cellStyle name="Обычный 3 3" xfId="51"/>
    <cellStyle name="Обычный 32" xfId="52"/>
    <cellStyle name="Обычный 4" xfId="53"/>
    <cellStyle name="Обычный 4 2" xfId="54"/>
    <cellStyle name="Обычный 5" xfId="55"/>
    <cellStyle name="Обычный 5 2" xfId="56"/>
    <cellStyle name="Обычный 5 3" xfId="57"/>
    <cellStyle name="Обычный 6" xfId="58"/>
    <cellStyle name="Обычный 6 2" xfId="59"/>
    <cellStyle name="Обычный 6 2 2" xfId="60"/>
    <cellStyle name="Обычный 7" xfId="61"/>
    <cellStyle name="Обычный 8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3" xfId="68"/>
    <cellStyle name="Процентный 4" xfId="69"/>
    <cellStyle name="Процентный 5" xfId="70"/>
    <cellStyle name="Процентный 5 2" xfId="71"/>
    <cellStyle name="Связанная ячейка 2" xfId="72"/>
    <cellStyle name="Стиль 1" xfId="73"/>
    <cellStyle name="Текст предупреждения 2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Хороший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48;&#1057;&#1061;&#1054;&#1044;&#1053;&#1067;&#1045;%20&#1044;&#1040;&#1053;&#1053;&#1067;&#1045;%20&#1076;&#1083;&#1103;%20&#1088;&#1072;&#1089;&#1095;&#1077;&#1090;&#1086;&#1074;/&#1085;&#1072;%202022/&#1090;&#1072;&#1088;&#1080;&#1092;&#1099;%20&#1076;&#1083;&#1103;%20&#1085;&#1072;&#1089;&#1077;&#1083;%20&#1085;&#1072;%20&#1050;&#1059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48;&#1057;&#1061;&#1054;&#1044;&#1053;&#1067;&#1045;%20&#1044;&#1040;&#1053;&#1053;&#1067;&#1045;%20&#1076;&#1083;&#1103;%20&#1088;&#1072;&#1089;&#1095;&#1077;&#1090;&#1086;&#1074;/&#1085;&#1072;%202023/&#1090;&#1072;&#1088;&#1080;&#1092;&#1099;%20&#1076;&#1083;&#1103;%20&#1085;&#1072;&#1089;&#1077;&#1083;%20&#1085;&#1072;%20&#1050;&#105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ВС"/>
      <sheetName val="ГВС"/>
      <sheetName val="ВО"/>
      <sheetName val="ТЭ "/>
      <sheetName val="ТПТ"/>
      <sheetName val="ЭЭ"/>
      <sheetName val="ТКО"/>
    </sheetNames>
    <sheetDataSet>
      <sheetData sheetId="0">
        <row r="13">
          <cell r="C13">
            <v>71.25</v>
          </cell>
        </row>
      </sheetData>
      <sheetData sheetId="1">
        <row r="12">
          <cell r="C12">
            <v>271.51</v>
          </cell>
        </row>
      </sheetData>
      <sheetData sheetId="2">
        <row r="13">
          <cell r="C13">
            <v>4.38</v>
          </cell>
        </row>
      </sheetData>
      <sheetData sheetId="3">
        <row r="12">
          <cell r="C12">
            <v>1701.79</v>
          </cell>
        </row>
      </sheetData>
      <sheetData sheetId="4">
        <row r="15">
          <cell r="E15">
            <v>731.27</v>
          </cell>
        </row>
      </sheetData>
      <sheetData sheetId="5"/>
      <sheetData sheetId="6">
        <row r="11">
          <cell r="E11">
            <v>864.94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ВС"/>
      <sheetName val="ГВС"/>
      <sheetName val="ВО"/>
      <sheetName val="ТЭ "/>
      <sheetName val="ТПТ"/>
      <sheetName val="ЭЭ"/>
      <sheetName val="ТКО"/>
    </sheetNames>
    <sheetDataSet>
      <sheetData sheetId="0">
        <row r="13">
          <cell r="E13">
            <v>81.67</v>
          </cell>
        </row>
        <row r="61">
          <cell r="F61">
            <v>0</v>
          </cell>
        </row>
        <row r="80">
          <cell r="E80">
            <v>0</v>
          </cell>
          <cell r="F80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</sheetData>
      <sheetData sheetId="1">
        <row r="12">
          <cell r="E12">
            <v>311.20999999999998</v>
          </cell>
        </row>
        <row r="15">
          <cell r="E15" t="str">
            <v xml:space="preserve"> - </v>
          </cell>
          <cell r="F15" t="str">
            <v xml:space="preserve"> - </v>
          </cell>
        </row>
        <row r="16">
          <cell r="E16">
            <v>0</v>
          </cell>
          <cell r="F16">
            <v>0</v>
          </cell>
        </row>
        <row r="18">
          <cell r="E18">
            <v>0</v>
          </cell>
          <cell r="F18">
            <v>0</v>
          </cell>
        </row>
        <row r="37">
          <cell r="E37">
            <v>0</v>
          </cell>
        </row>
      </sheetData>
      <sheetData sheetId="2">
        <row r="13">
          <cell r="E13">
            <v>5.0199999999999996</v>
          </cell>
        </row>
      </sheetData>
      <sheetData sheetId="3">
        <row r="12">
          <cell r="E12">
            <v>1950.56</v>
          </cell>
        </row>
        <row r="17">
          <cell r="E17">
            <v>0</v>
          </cell>
          <cell r="F17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40">
          <cell r="E40">
            <v>0</v>
          </cell>
          <cell r="F40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</row>
        <row r="52">
          <cell r="E52">
            <v>1845.93</v>
          </cell>
          <cell r="F52">
            <v>1845.93</v>
          </cell>
        </row>
        <row r="53">
          <cell r="E53">
            <v>666.13</v>
          </cell>
          <cell r="F53">
            <v>666.13</v>
          </cell>
        </row>
        <row r="54">
          <cell r="E54">
            <v>646.29</v>
          </cell>
          <cell r="F54">
            <v>646.29</v>
          </cell>
        </row>
        <row r="55">
          <cell r="E55">
            <v>748.34</v>
          </cell>
          <cell r="F55">
            <v>748.34</v>
          </cell>
        </row>
      </sheetData>
      <sheetData sheetId="4">
        <row r="15">
          <cell r="E15">
            <v>813.76</v>
          </cell>
        </row>
      </sheetData>
      <sheetData sheetId="5">
        <row r="12">
          <cell r="W12">
            <v>6.79</v>
          </cell>
        </row>
      </sheetData>
      <sheetData sheetId="6">
        <row r="11">
          <cell r="E11">
            <v>962.51</v>
          </cell>
        </row>
        <row r="13">
          <cell r="E13">
            <v>1620.36</v>
          </cell>
        </row>
        <row r="14">
          <cell r="E14">
            <v>1296.29</v>
          </cell>
        </row>
        <row r="15">
          <cell r="E15">
            <v>0</v>
          </cell>
          <cell r="F15">
            <v>0</v>
          </cell>
        </row>
        <row r="16">
          <cell r="E16">
            <v>1170.1400000000001</v>
          </cell>
        </row>
        <row r="17">
          <cell r="E17">
            <v>1296.29</v>
          </cell>
        </row>
        <row r="18">
          <cell r="E18">
            <v>1388.88</v>
          </cell>
        </row>
        <row r="19">
          <cell r="E19">
            <v>1170.1400000000001</v>
          </cell>
        </row>
        <row r="20">
          <cell r="E20">
            <v>1170.1400000000001</v>
          </cell>
        </row>
        <row r="21">
          <cell r="E21">
            <v>1170.1400000000001</v>
          </cell>
        </row>
        <row r="43">
          <cell r="E43">
            <v>1226.44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showZeros="0" tabSelected="1" zoomScale="85" zoomScaleNormal="85" workbookViewId="0">
      <pane xSplit="2" ySplit="11" topLeftCell="C18" activePane="bottomRight" state="frozen"/>
      <selection pane="topRight" activeCell="C1" sqref="C1"/>
      <selection pane="bottomLeft" activeCell="A11" sqref="A11"/>
      <selection pane="bottomRight" activeCell="G35" sqref="G35"/>
    </sheetView>
  </sheetViews>
  <sheetFormatPr defaultRowHeight="12.75" x14ac:dyDescent="0.2"/>
  <cols>
    <col min="1" max="1" width="3.7109375" style="1" customWidth="1"/>
    <col min="2" max="2" width="40.5703125" style="1" customWidth="1"/>
    <col min="3" max="3" width="17.42578125" style="1" customWidth="1"/>
    <col min="4" max="5" width="17.42578125" style="1" hidden="1" customWidth="1"/>
    <col min="6" max="6" width="51" style="1" customWidth="1"/>
    <col min="7" max="7" width="16" style="1" customWidth="1"/>
    <col min="8" max="8" width="20" style="1" customWidth="1"/>
    <col min="9" max="9" width="52.140625" style="1" customWidth="1"/>
    <col min="10" max="11" width="10.28515625" style="89" bestFit="1" customWidth="1"/>
    <col min="12" max="16384" width="9.140625" style="1"/>
  </cols>
  <sheetData>
    <row r="1" spans="1:11" x14ac:dyDescent="0.2">
      <c r="A1" s="257"/>
      <c r="B1" s="257"/>
    </row>
    <row r="2" spans="1:11" ht="15.75" customHeight="1" x14ac:dyDescent="0.25">
      <c r="A2" s="264" t="s">
        <v>56</v>
      </c>
      <c r="B2" s="264"/>
      <c r="C2" s="264"/>
      <c r="D2" s="264"/>
      <c r="E2" s="264"/>
      <c r="F2" s="264"/>
      <c r="G2" s="264"/>
      <c r="H2" s="264"/>
      <c r="I2" s="264"/>
    </row>
    <row r="3" spans="1:11" ht="15.75" x14ac:dyDescent="0.25">
      <c r="A3" s="265" t="s">
        <v>57</v>
      </c>
      <c r="B3" s="265"/>
      <c r="C3" s="265"/>
      <c r="D3" s="265"/>
      <c r="E3" s="265"/>
      <c r="F3" s="265"/>
      <c r="G3" s="265"/>
      <c r="H3" s="265"/>
      <c r="I3" s="265"/>
    </row>
    <row r="4" spans="1:11" ht="15.75" x14ac:dyDescent="0.25">
      <c r="A4" s="265" t="s">
        <v>94</v>
      </c>
      <c r="B4" s="265"/>
      <c r="C4" s="265"/>
      <c r="D4" s="265"/>
      <c r="E4" s="265"/>
      <c r="F4" s="265"/>
      <c r="G4" s="265"/>
      <c r="H4" s="265"/>
      <c r="I4" s="265"/>
    </row>
    <row r="5" spans="1:11" ht="15.75" x14ac:dyDescent="0.25">
      <c r="A5" s="144"/>
      <c r="B5" s="144"/>
      <c r="C5" s="144"/>
      <c r="D5" s="144"/>
      <c r="E5" s="239"/>
      <c r="F5" s="144"/>
      <c r="G5" s="144"/>
      <c r="H5" s="144"/>
      <c r="I5" s="144"/>
    </row>
    <row r="6" spans="1:11" ht="15.75" customHeight="1" x14ac:dyDescent="0.2">
      <c r="A6" s="3"/>
      <c r="B6" s="3"/>
      <c r="I6" s="55" t="s">
        <v>44</v>
      </c>
    </row>
    <row r="7" spans="1:11" ht="18.75" customHeight="1" x14ac:dyDescent="0.2">
      <c r="A7" s="258" t="s">
        <v>0</v>
      </c>
      <c r="B7" s="258" t="s">
        <v>42</v>
      </c>
      <c r="C7" s="266" t="s">
        <v>85</v>
      </c>
      <c r="D7" s="267"/>
      <c r="E7" s="267"/>
      <c r="F7" s="268"/>
      <c r="G7" s="266" t="s">
        <v>96</v>
      </c>
      <c r="H7" s="267"/>
      <c r="I7" s="268"/>
    </row>
    <row r="8" spans="1:11" ht="51" customHeight="1" x14ac:dyDescent="0.2">
      <c r="A8" s="259"/>
      <c r="B8" s="259"/>
      <c r="C8" s="269" t="s">
        <v>58</v>
      </c>
      <c r="D8" s="270"/>
      <c r="E8" s="271"/>
      <c r="F8" s="258" t="s">
        <v>62</v>
      </c>
      <c r="G8" s="269" t="s">
        <v>58</v>
      </c>
      <c r="H8" s="270"/>
      <c r="I8" s="258" t="s">
        <v>62</v>
      </c>
    </row>
    <row r="9" spans="1:11" ht="24" customHeight="1" x14ac:dyDescent="0.2">
      <c r="A9" s="260"/>
      <c r="B9" s="260"/>
      <c r="C9" s="20" t="s">
        <v>95</v>
      </c>
      <c r="D9" s="19"/>
      <c r="E9" s="20"/>
      <c r="F9" s="260"/>
      <c r="G9" s="20" t="s">
        <v>52</v>
      </c>
      <c r="H9" s="19" t="s">
        <v>93</v>
      </c>
      <c r="I9" s="260"/>
    </row>
    <row r="10" spans="1:11" ht="15" x14ac:dyDescent="0.2">
      <c r="A10" s="28">
        <v>1</v>
      </c>
      <c r="B10" s="29">
        <f>A10+1</f>
        <v>2</v>
      </c>
      <c r="C10" s="29">
        <f t="shared" ref="C10" si="0">B10+1</f>
        <v>3</v>
      </c>
      <c r="D10" s="29"/>
      <c r="E10" s="29"/>
      <c r="F10" s="29">
        <v>4</v>
      </c>
      <c r="G10" s="29">
        <f t="shared" ref="E10:I10" si="1">F10+1</f>
        <v>5</v>
      </c>
      <c r="H10" s="29">
        <v>6</v>
      </c>
      <c r="I10" s="30">
        <f t="shared" si="1"/>
        <v>7</v>
      </c>
    </row>
    <row r="11" spans="1:11" ht="18" customHeight="1" x14ac:dyDescent="0.25">
      <c r="A11" s="14">
        <v>1</v>
      </c>
      <c r="B11" s="67" t="s">
        <v>70</v>
      </c>
      <c r="C11" s="15"/>
      <c r="D11" s="15"/>
      <c r="E11" s="15"/>
      <c r="F11" s="31"/>
      <c r="G11" s="15"/>
      <c r="H11" s="15"/>
      <c r="I11" s="31"/>
    </row>
    <row r="12" spans="1:11" ht="15.75" customHeight="1" x14ac:dyDescent="0.25">
      <c r="A12" s="16"/>
      <c r="B12" s="68" t="s">
        <v>1</v>
      </c>
      <c r="C12" s="17"/>
      <c r="D12" s="17"/>
      <c r="E12" s="17"/>
      <c r="F12" s="272" t="s">
        <v>109</v>
      </c>
      <c r="G12" s="17"/>
      <c r="H12" s="17"/>
      <c r="I12" s="272" t="s">
        <v>97</v>
      </c>
    </row>
    <row r="13" spans="1:11" ht="15.75" customHeight="1" x14ac:dyDescent="0.2">
      <c r="A13" s="32"/>
      <c r="B13" s="69" t="s">
        <v>59</v>
      </c>
      <c r="C13" s="237">
        <v>81.67</v>
      </c>
      <c r="D13" s="237"/>
      <c r="E13" s="237"/>
      <c r="F13" s="262"/>
      <c r="G13" s="237">
        <v>81.67</v>
      </c>
      <c r="H13" s="237">
        <v>85.75</v>
      </c>
      <c r="I13" s="262"/>
      <c r="J13" s="89">
        <f>G13/C13*100</f>
        <v>100</v>
      </c>
      <c r="K13" s="90">
        <f>H13/G13*100</f>
        <v>104.99571446063425</v>
      </c>
    </row>
    <row r="14" spans="1:11" ht="15.75" customHeight="1" x14ac:dyDescent="0.2">
      <c r="A14" s="33"/>
      <c r="B14" s="70" t="s">
        <v>43</v>
      </c>
      <c r="C14" s="25"/>
      <c r="D14" s="237"/>
      <c r="E14" s="25"/>
      <c r="F14" s="262"/>
      <c r="G14" s="25"/>
      <c r="H14" s="237"/>
      <c r="I14" s="262"/>
      <c r="K14" s="90"/>
    </row>
    <row r="15" spans="1:11" ht="15.75" customHeight="1" x14ac:dyDescent="0.2">
      <c r="A15" s="34"/>
      <c r="B15" s="69" t="s">
        <v>59</v>
      </c>
      <c r="C15" s="237">
        <v>57.57</v>
      </c>
      <c r="D15" s="237"/>
      <c r="E15" s="237"/>
      <c r="F15" s="273"/>
      <c r="G15" s="237">
        <v>57.57</v>
      </c>
      <c r="H15" s="237">
        <v>60.45</v>
      </c>
      <c r="I15" s="273"/>
      <c r="J15" s="89">
        <f>G15/C15*100</f>
        <v>100</v>
      </c>
      <c r="K15" s="90">
        <f>H15/G15*100</f>
        <v>105.00260552371029</v>
      </c>
    </row>
    <row r="16" spans="1:11" ht="18.75" customHeight="1" x14ac:dyDescent="0.25">
      <c r="A16" s="7">
        <v>2</v>
      </c>
      <c r="B16" s="71" t="s">
        <v>47</v>
      </c>
      <c r="C16" s="15">
        <v>0</v>
      </c>
      <c r="D16" s="15"/>
      <c r="E16" s="15"/>
      <c r="F16" s="109"/>
      <c r="G16" s="15">
        <f>[3]ХВС!E16</f>
        <v>0</v>
      </c>
      <c r="H16" s="15">
        <f>[3]ХВС!F16</f>
        <v>0</v>
      </c>
      <c r="I16" s="109"/>
      <c r="K16" s="90"/>
    </row>
    <row r="17" spans="1:11" s="2" customFormat="1" ht="15.75" customHeight="1" x14ac:dyDescent="0.2">
      <c r="A17" s="36"/>
      <c r="B17" s="72" t="s">
        <v>40</v>
      </c>
      <c r="C17" s="22">
        <v>0</v>
      </c>
      <c r="D17" s="22"/>
      <c r="E17" s="22"/>
      <c r="F17" s="272" t="s">
        <v>110</v>
      </c>
      <c r="G17" s="22">
        <f>[3]ХВС!E17</f>
        <v>0</v>
      </c>
      <c r="H17" s="22">
        <f>[3]ХВС!F17</f>
        <v>0</v>
      </c>
      <c r="I17" s="274" t="s">
        <v>98</v>
      </c>
      <c r="J17" s="89"/>
      <c r="K17" s="90"/>
    </row>
    <row r="18" spans="1:11" ht="15.75" customHeight="1" x14ac:dyDescent="0.2">
      <c r="A18" s="33"/>
      <c r="B18" s="69" t="s">
        <v>59</v>
      </c>
      <c r="C18" s="237">
        <v>68.510000000000005</v>
      </c>
      <c r="D18" s="237"/>
      <c r="E18" s="237"/>
      <c r="F18" s="263"/>
      <c r="G18" s="237">
        <v>68.510000000000005</v>
      </c>
      <c r="H18" s="237">
        <v>71.94</v>
      </c>
      <c r="I18" s="274"/>
      <c r="J18" s="89">
        <f t="shared" ref="J18:J19" si="2">G18/C18*100</f>
        <v>100</v>
      </c>
      <c r="K18" s="90">
        <f t="shared" ref="K18:K19" si="3">H18/G18*100</f>
        <v>105.00656838417748</v>
      </c>
    </row>
    <row r="19" spans="1:11" ht="18" customHeight="1" x14ac:dyDescent="0.2">
      <c r="A19" s="33"/>
      <c r="B19" s="73" t="s">
        <v>60</v>
      </c>
      <c r="C19" s="237">
        <v>118.95</v>
      </c>
      <c r="D19" s="237"/>
      <c r="E19" s="237"/>
      <c r="F19" s="238" t="s">
        <v>111</v>
      </c>
      <c r="G19" s="237">
        <v>118.95</v>
      </c>
      <c r="H19" s="237">
        <v>124.9</v>
      </c>
      <c r="I19" s="238" t="s">
        <v>99</v>
      </c>
      <c r="J19" s="89">
        <f t="shared" si="2"/>
        <v>100</v>
      </c>
      <c r="K19" s="90">
        <f t="shared" si="3"/>
        <v>105.0021017234132</v>
      </c>
    </row>
    <row r="20" spans="1:11" s="2" customFormat="1" ht="15.75" customHeight="1" x14ac:dyDescent="0.2">
      <c r="A20" s="37"/>
      <c r="B20" s="74" t="s">
        <v>2</v>
      </c>
      <c r="C20" s="26">
        <v>0</v>
      </c>
      <c r="D20" s="26"/>
      <c r="E20" s="237"/>
      <c r="F20" s="261" t="s">
        <v>110</v>
      </c>
      <c r="G20" s="237"/>
      <c r="H20" s="237"/>
      <c r="I20" s="262" t="s">
        <v>98</v>
      </c>
      <c r="J20" s="89"/>
      <c r="K20" s="90"/>
    </row>
    <row r="21" spans="1:11" ht="15.75" customHeight="1" x14ac:dyDescent="0.2">
      <c r="A21" s="33"/>
      <c r="B21" s="69" t="s">
        <v>59</v>
      </c>
      <c r="C21" s="237">
        <v>50.88</v>
      </c>
      <c r="D21" s="237"/>
      <c r="E21" s="237"/>
      <c r="F21" s="262"/>
      <c r="G21" s="237">
        <v>50.88</v>
      </c>
      <c r="H21" s="237">
        <v>53.42</v>
      </c>
      <c r="I21" s="262"/>
      <c r="J21" s="89">
        <f>G21/C21*100</f>
        <v>100</v>
      </c>
      <c r="K21" s="90">
        <f>H21/G21*100</f>
        <v>104.99213836477988</v>
      </c>
    </row>
    <row r="22" spans="1:11" ht="15.75" hidden="1" customHeight="1" x14ac:dyDescent="0.2">
      <c r="A22" s="33"/>
      <c r="B22" s="73" t="s">
        <v>60</v>
      </c>
      <c r="C22" s="236">
        <v>0</v>
      </c>
      <c r="D22" s="236"/>
      <c r="E22" s="237"/>
      <c r="F22" s="262"/>
      <c r="G22" s="237"/>
      <c r="H22" s="237">
        <v>0</v>
      </c>
      <c r="I22" s="262"/>
      <c r="J22" s="89" t="e">
        <f>C22/#REF!*100</f>
        <v>#REF!</v>
      </c>
      <c r="K22" s="90" t="e">
        <f>D22/#REF!*100</f>
        <v>#REF!</v>
      </c>
    </row>
    <row r="23" spans="1:11" s="2" customFormat="1" ht="15.75" hidden="1" customHeight="1" x14ac:dyDescent="0.2">
      <c r="A23" s="37"/>
      <c r="B23" s="74" t="s">
        <v>3</v>
      </c>
      <c r="C23" s="26">
        <v>0</v>
      </c>
      <c r="D23" s="26"/>
      <c r="E23" s="237"/>
      <c r="F23" s="262"/>
      <c r="G23" s="237"/>
      <c r="H23" s="237">
        <v>0</v>
      </c>
      <c r="I23" s="262"/>
      <c r="J23" s="89" t="e">
        <f>C23/#REF!*100</f>
        <v>#REF!</v>
      </c>
      <c r="K23" s="90" t="e">
        <f>D23/#REF!*100</f>
        <v>#REF!</v>
      </c>
    </row>
    <row r="24" spans="1:11" ht="15.75" hidden="1" customHeight="1" x14ac:dyDescent="0.2">
      <c r="A24" s="33"/>
      <c r="B24" s="73" t="s">
        <v>60</v>
      </c>
      <c r="C24" s="237">
        <v>0</v>
      </c>
      <c r="D24" s="237"/>
      <c r="E24" s="237"/>
      <c r="F24" s="262"/>
      <c r="G24" s="237"/>
      <c r="H24" s="237">
        <v>0</v>
      </c>
      <c r="I24" s="262"/>
      <c r="J24" s="89" t="e">
        <f>C24/#REF!*100</f>
        <v>#REF!</v>
      </c>
      <c r="K24" s="90" t="e">
        <f>D24/#REF!*100</f>
        <v>#REF!</v>
      </c>
    </row>
    <row r="25" spans="1:11" s="2" customFormat="1" ht="15.75" customHeight="1" x14ac:dyDescent="0.2">
      <c r="A25" s="37"/>
      <c r="B25" s="74" t="s">
        <v>4</v>
      </c>
      <c r="C25" s="26">
        <v>0</v>
      </c>
      <c r="D25" s="26"/>
      <c r="E25" s="237"/>
      <c r="F25" s="262"/>
      <c r="G25" s="237"/>
      <c r="H25" s="237"/>
      <c r="I25" s="262"/>
      <c r="J25" s="89"/>
      <c r="K25" s="90"/>
    </row>
    <row r="26" spans="1:11" s="248" customFormat="1" ht="15.75" customHeight="1" x14ac:dyDescent="0.2">
      <c r="A26" s="33"/>
      <c r="B26" s="235" t="s">
        <v>59</v>
      </c>
      <c r="C26" s="237">
        <v>131.91999999999999</v>
      </c>
      <c r="D26" s="237"/>
      <c r="E26" s="237"/>
      <c r="F26" s="262"/>
      <c r="G26" s="237">
        <v>131.91999999999999</v>
      </c>
      <c r="H26" s="237">
        <v>138.52000000000001</v>
      </c>
      <c r="I26" s="262"/>
      <c r="J26" s="89">
        <f>G26/C26*100</f>
        <v>100</v>
      </c>
      <c r="K26" s="90">
        <f>H26/G26*100</f>
        <v>105.00303214069136</v>
      </c>
    </row>
    <row r="27" spans="1:11" s="2" customFormat="1" ht="15.75" customHeight="1" x14ac:dyDescent="0.2">
      <c r="A27" s="37"/>
      <c r="B27" s="74" t="s">
        <v>55</v>
      </c>
      <c r="C27" s="26">
        <v>0</v>
      </c>
      <c r="D27" s="26"/>
      <c r="E27" s="237"/>
      <c r="F27" s="262"/>
      <c r="G27" s="237"/>
      <c r="H27" s="237"/>
      <c r="I27" s="262"/>
      <c r="J27" s="89"/>
      <c r="K27" s="90"/>
    </row>
    <row r="28" spans="1:11" ht="15.75" customHeight="1" x14ac:dyDescent="0.2">
      <c r="A28" s="33"/>
      <c r="B28" s="69" t="s">
        <v>59</v>
      </c>
      <c r="C28" s="237">
        <v>64.44</v>
      </c>
      <c r="D28" s="237"/>
      <c r="E28" s="237"/>
      <c r="F28" s="262"/>
      <c r="G28" s="237">
        <v>64.44</v>
      </c>
      <c r="H28" s="237">
        <v>67.66</v>
      </c>
      <c r="I28" s="262"/>
      <c r="J28" s="89">
        <f>G28/C28*100</f>
        <v>100</v>
      </c>
      <c r="K28" s="90">
        <f>H28/G28*100</f>
        <v>104.99689633767846</v>
      </c>
    </row>
    <row r="29" spans="1:11" ht="15.75" customHeight="1" x14ac:dyDescent="0.2">
      <c r="A29" s="32"/>
      <c r="B29" s="72" t="s">
        <v>6</v>
      </c>
      <c r="C29" s="237">
        <v>0</v>
      </c>
      <c r="D29" s="237"/>
      <c r="E29" s="237"/>
      <c r="F29" s="262"/>
      <c r="G29" s="237"/>
      <c r="H29" s="237"/>
      <c r="I29" s="262"/>
      <c r="K29" s="90"/>
    </row>
    <row r="30" spans="1:11" s="2" customFormat="1" ht="15.75" customHeight="1" x14ac:dyDescent="0.2">
      <c r="A30" s="37"/>
      <c r="B30" s="69" t="s">
        <v>59</v>
      </c>
      <c r="C30" s="237">
        <v>60.89</v>
      </c>
      <c r="D30" s="237"/>
      <c r="E30" s="237"/>
      <c r="F30" s="262"/>
      <c r="G30" s="237">
        <v>60.89</v>
      </c>
      <c r="H30" s="237">
        <v>63.93</v>
      </c>
      <c r="I30" s="262"/>
      <c r="J30" s="89">
        <f>G30/C30*100</f>
        <v>100</v>
      </c>
      <c r="K30" s="90">
        <f>H30/G30*100</f>
        <v>104.99260962391197</v>
      </c>
    </row>
    <row r="31" spans="1:11" s="2" customFormat="1" ht="15.75" customHeight="1" x14ac:dyDescent="0.2">
      <c r="A31" s="37"/>
      <c r="B31" s="74" t="s">
        <v>7</v>
      </c>
      <c r="C31" s="26">
        <v>0</v>
      </c>
      <c r="D31" s="26"/>
      <c r="E31" s="237"/>
      <c r="F31" s="262"/>
      <c r="G31" s="237"/>
      <c r="H31" s="237"/>
      <c r="I31" s="262"/>
      <c r="J31" s="89"/>
      <c r="K31" s="90"/>
    </row>
    <row r="32" spans="1:11" s="2" customFormat="1" ht="15.75" customHeight="1" x14ac:dyDescent="0.2">
      <c r="A32" s="37"/>
      <c r="B32" s="69" t="s">
        <v>59</v>
      </c>
      <c r="C32" s="91">
        <v>56.5</v>
      </c>
      <c r="D32" s="91"/>
      <c r="E32" s="91"/>
      <c r="F32" s="263"/>
      <c r="G32" s="91">
        <v>56.5</v>
      </c>
      <c r="H32" s="91">
        <v>59.33</v>
      </c>
      <c r="I32" s="263"/>
      <c r="J32" s="89">
        <f>G32/C32*100</f>
        <v>100</v>
      </c>
      <c r="K32" s="90">
        <f>H32/G32*100</f>
        <v>105.00884955752213</v>
      </c>
    </row>
    <row r="33" spans="1:11" s="2" customFormat="1" ht="15.75" customHeight="1" x14ac:dyDescent="0.2">
      <c r="A33" s="37"/>
      <c r="B33" s="74" t="s">
        <v>8</v>
      </c>
      <c r="C33" s="26">
        <v>0</v>
      </c>
      <c r="D33" s="26"/>
      <c r="E33" s="91"/>
      <c r="F33" s="262" t="s">
        <v>87</v>
      </c>
      <c r="G33" s="91"/>
      <c r="H33" s="91"/>
      <c r="I33" s="262" t="s">
        <v>99</v>
      </c>
      <c r="J33" s="89"/>
      <c r="K33" s="90"/>
    </row>
    <row r="34" spans="1:11" ht="15.75" customHeight="1" x14ac:dyDescent="0.2">
      <c r="A34" s="33"/>
      <c r="B34" s="73" t="s">
        <v>60</v>
      </c>
      <c r="C34" s="91">
        <v>999.48</v>
      </c>
      <c r="D34" s="91"/>
      <c r="E34" s="91"/>
      <c r="F34" s="262"/>
      <c r="G34" s="91">
        <v>999.48</v>
      </c>
      <c r="H34" s="91">
        <v>1049.45</v>
      </c>
      <c r="I34" s="262"/>
      <c r="J34" s="89">
        <f>G34/C34*100</f>
        <v>100</v>
      </c>
      <c r="K34" s="90">
        <f>H34/G34*100</f>
        <v>104.9995997918918</v>
      </c>
    </row>
    <row r="35" spans="1:11" s="2" customFormat="1" ht="15.75" customHeight="1" x14ac:dyDescent="0.2">
      <c r="A35" s="37"/>
      <c r="B35" s="74" t="s">
        <v>9</v>
      </c>
      <c r="C35" s="180">
        <v>0</v>
      </c>
      <c r="D35" s="180"/>
      <c r="E35" s="91"/>
      <c r="F35" s="262"/>
      <c r="G35" s="91"/>
      <c r="H35" s="91"/>
      <c r="I35" s="262"/>
      <c r="J35" s="89"/>
      <c r="K35" s="90"/>
    </row>
    <row r="36" spans="1:11" ht="15.75" customHeight="1" x14ac:dyDescent="0.2">
      <c r="A36" s="34"/>
      <c r="B36" s="73" t="s">
        <v>60</v>
      </c>
      <c r="C36" s="91">
        <v>997</v>
      </c>
      <c r="D36" s="91"/>
      <c r="E36" s="91"/>
      <c r="F36" s="262"/>
      <c r="G36" s="91">
        <v>997</v>
      </c>
      <c r="H36" s="91">
        <v>1046.8499999999999</v>
      </c>
      <c r="I36" s="262"/>
      <c r="J36" s="89">
        <f>G36/C36*100</f>
        <v>100</v>
      </c>
      <c r="K36" s="90">
        <f>H36/G36*100</f>
        <v>104.99999999999999</v>
      </c>
    </row>
    <row r="37" spans="1:11" ht="15.75" customHeight="1" x14ac:dyDescent="0.2">
      <c r="A37" s="33"/>
      <c r="B37" s="74" t="s">
        <v>10</v>
      </c>
      <c r="C37" s="180">
        <v>0</v>
      </c>
      <c r="D37" s="180"/>
      <c r="E37" s="91"/>
      <c r="F37" s="261" t="s">
        <v>110</v>
      </c>
      <c r="G37" s="91"/>
      <c r="H37" s="91"/>
      <c r="I37" s="261" t="s">
        <v>98</v>
      </c>
      <c r="K37" s="90"/>
    </row>
    <row r="38" spans="1:11" s="2" customFormat="1" ht="15.75" customHeight="1" x14ac:dyDescent="0.2">
      <c r="A38" s="37"/>
      <c r="B38" s="69" t="s">
        <v>59</v>
      </c>
      <c r="C38" s="91">
        <v>53.26</v>
      </c>
      <c r="D38" s="91"/>
      <c r="E38" s="91"/>
      <c r="F38" s="262"/>
      <c r="G38" s="91">
        <v>53.26</v>
      </c>
      <c r="H38" s="91">
        <v>55.92</v>
      </c>
      <c r="I38" s="262"/>
      <c r="J38" s="89">
        <f>G38/C38*100</f>
        <v>100</v>
      </c>
      <c r="K38" s="90">
        <f>H38/G38*100</f>
        <v>104.9943672549756</v>
      </c>
    </row>
    <row r="39" spans="1:11" s="2" customFormat="1" ht="15.75" customHeight="1" x14ac:dyDescent="0.2">
      <c r="A39" s="37"/>
      <c r="B39" s="74" t="s">
        <v>11</v>
      </c>
      <c r="C39" s="92">
        <v>0</v>
      </c>
      <c r="D39" s="92"/>
      <c r="E39" s="91"/>
      <c r="F39" s="262"/>
      <c r="G39" s="91"/>
      <c r="H39" s="91"/>
      <c r="I39" s="262"/>
      <c r="J39" s="89"/>
      <c r="K39" s="90"/>
    </row>
    <row r="40" spans="1:11" s="2" customFormat="1" ht="15.75" customHeight="1" x14ac:dyDescent="0.2">
      <c r="A40" s="37"/>
      <c r="B40" s="69" t="s">
        <v>59</v>
      </c>
      <c r="C40" s="91">
        <v>53.75</v>
      </c>
      <c r="D40" s="91"/>
      <c r="E40" s="91"/>
      <c r="F40" s="262"/>
      <c r="G40" s="91">
        <v>53.75</v>
      </c>
      <c r="H40" s="91">
        <v>56.44</v>
      </c>
      <c r="I40" s="262"/>
      <c r="J40" s="89">
        <f>G40/C40*100</f>
        <v>100</v>
      </c>
      <c r="K40" s="90">
        <f>H40/G40*100</f>
        <v>105.00465116279069</v>
      </c>
    </row>
    <row r="41" spans="1:11" s="2" customFormat="1" ht="15.75" customHeight="1" x14ac:dyDescent="0.2">
      <c r="A41" s="37"/>
      <c r="B41" s="74" t="s">
        <v>12</v>
      </c>
      <c r="C41" s="92">
        <v>0</v>
      </c>
      <c r="D41" s="92"/>
      <c r="E41" s="91"/>
      <c r="F41" s="262"/>
      <c r="G41" s="91"/>
      <c r="H41" s="91"/>
      <c r="I41" s="262"/>
      <c r="J41" s="89"/>
      <c r="K41" s="90"/>
    </row>
    <row r="42" spans="1:11" s="2" customFormat="1" ht="15.75" customHeight="1" x14ac:dyDescent="0.2">
      <c r="A42" s="37"/>
      <c r="B42" s="69" t="s">
        <v>59</v>
      </c>
      <c r="C42" s="91">
        <v>50.08</v>
      </c>
      <c r="D42" s="91"/>
      <c r="E42" s="91"/>
      <c r="F42" s="262"/>
      <c r="G42" s="91">
        <v>50.08</v>
      </c>
      <c r="H42" s="91">
        <v>52.58</v>
      </c>
      <c r="I42" s="262"/>
      <c r="J42" s="89">
        <f>G42/C42*100</f>
        <v>100</v>
      </c>
      <c r="K42" s="90">
        <f>H42/G42*100</f>
        <v>104.99201277955272</v>
      </c>
    </row>
    <row r="43" spans="1:11" s="2" customFormat="1" ht="15.75" customHeight="1" x14ac:dyDescent="0.2">
      <c r="A43" s="37"/>
      <c r="B43" s="74" t="s">
        <v>13</v>
      </c>
      <c r="C43" s="92">
        <v>0</v>
      </c>
      <c r="D43" s="92"/>
      <c r="E43" s="91"/>
      <c r="F43" s="262"/>
      <c r="G43" s="91"/>
      <c r="H43" s="91"/>
      <c r="I43" s="262"/>
      <c r="J43" s="89"/>
      <c r="K43" s="90"/>
    </row>
    <row r="44" spans="1:11" s="2" customFormat="1" ht="15.75" customHeight="1" x14ac:dyDescent="0.2">
      <c r="A44" s="38"/>
      <c r="B44" s="69" t="s">
        <v>59</v>
      </c>
      <c r="C44" s="91">
        <v>69.48</v>
      </c>
      <c r="D44" s="91"/>
      <c r="E44" s="91"/>
      <c r="F44" s="273"/>
      <c r="G44" s="91">
        <v>69.48</v>
      </c>
      <c r="H44" s="91">
        <v>72.95</v>
      </c>
      <c r="I44" s="273"/>
      <c r="J44" s="89">
        <f>G44/C44*100</f>
        <v>100</v>
      </c>
      <c r="K44" s="90">
        <f>H44/G44*100</f>
        <v>104.99424294761081</v>
      </c>
    </row>
    <row r="45" spans="1:11" s="2" customFormat="1" ht="18" customHeight="1" x14ac:dyDescent="0.25">
      <c r="A45" s="7">
        <v>3</v>
      </c>
      <c r="B45" s="71" t="s">
        <v>48</v>
      </c>
      <c r="C45" s="39">
        <v>0</v>
      </c>
      <c r="D45" s="39"/>
      <c r="E45" s="39"/>
      <c r="F45" s="109"/>
      <c r="G45" s="39">
        <f>[3]ХВС!E45</f>
        <v>0</v>
      </c>
      <c r="H45" s="39">
        <f>[3]ХВС!F45</f>
        <v>0</v>
      </c>
      <c r="I45" s="109"/>
      <c r="J45" s="89"/>
      <c r="K45" s="90"/>
    </row>
    <row r="46" spans="1:11" s="2" customFormat="1" ht="15.75" customHeight="1" x14ac:dyDescent="0.2">
      <c r="A46" s="36"/>
      <c r="B46" s="72" t="s">
        <v>35</v>
      </c>
      <c r="C46" s="98">
        <v>0</v>
      </c>
      <c r="D46" s="98"/>
      <c r="E46" s="98"/>
      <c r="F46" s="116"/>
      <c r="G46" s="98">
        <f>[3]ХВС!E46</f>
        <v>0</v>
      </c>
      <c r="H46" s="98">
        <f>[3]ХВС!F46</f>
        <v>0</v>
      </c>
      <c r="I46" s="116"/>
      <c r="J46" s="89"/>
      <c r="K46" s="90"/>
    </row>
    <row r="47" spans="1:11" s="2" customFormat="1" ht="30.75" customHeight="1" x14ac:dyDescent="0.2">
      <c r="A47" s="36"/>
      <c r="B47" s="69" t="s">
        <v>59</v>
      </c>
      <c r="C47" s="237">
        <v>32.880000000000003</v>
      </c>
      <c r="D47" s="237"/>
      <c r="E47" s="237"/>
      <c r="F47" s="252" t="s">
        <v>112</v>
      </c>
      <c r="G47" s="237">
        <v>32.880000000000003</v>
      </c>
      <c r="H47" s="237">
        <v>34.520000000000003</v>
      </c>
      <c r="I47" s="238" t="s">
        <v>100</v>
      </c>
      <c r="J47" s="89">
        <f>G47/C47*100</f>
        <v>100</v>
      </c>
      <c r="K47" s="90">
        <f>H47/G47*100</f>
        <v>104.98783454987834</v>
      </c>
    </row>
    <row r="48" spans="1:11" s="2" customFormat="1" ht="15.75" customHeight="1" x14ac:dyDescent="0.2">
      <c r="A48" s="36"/>
      <c r="B48" s="73" t="s">
        <v>60</v>
      </c>
      <c r="C48" s="237">
        <v>163.99</v>
      </c>
      <c r="D48" s="237"/>
      <c r="E48" s="237"/>
      <c r="F48" s="252" t="s">
        <v>87</v>
      </c>
      <c r="G48" s="237">
        <v>163.99</v>
      </c>
      <c r="H48" s="237">
        <v>172.19</v>
      </c>
      <c r="I48" s="238" t="s">
        <v>101</v>
      </c>
      <c r="J48" s="89">
        <f>G48/C48*100</f>
        <v>100</v>
      </c>
      <c r="K48" s="90">
        <f>H48/G48*100</f>
        <v>105.00030489664003</v>
      </c>
    </row>
    <row r="49" spans="1:11" s="2" customFormat="1" ht="15.75" customHeight="1" x14ac:dyDescent="0.2">
      <c r="A49" s="36"/>
      <c r="B49" s="74" t="s">
        <v>37</v>
      </c>
      <c r="C49" s="98">
        <v>0</v>
      </c>
      <c r="D49" s="98"/>
      <c r="E49" s="237"/>
      <c r="F49" s="111"/>
      <c r="G49" s="215"/>
      <c r="H49" s="215"/>
      <c r="I49" s="111"/>
      <c r="J49" s="89"/>
      <c r="K49" s="90"/>
    </row>
    <row r="50" spans="1:11" s="2" customFormat="1" ht="37.5" customHeight="1" x14ac:dyDescent="0.2">
      <c r="A50" s="36"/>
      <c r="B50" s="69" t="s">
        <v>59</v>
      </c>
      <c r="C50" s="100">
        <v>63.03</v>
      </c>
      <c r="D50" s="100"/>
      <c r="E50" s="237"/>
      <c r="F50" s="252" t="s">
        <v>112</v>
      </c>
      <c r="G50" s="215">
        <v>63.03</v>
      </c>
      <c r="H50" s="215">
        <v>66.180000000000007</v>
      </c>
      <c r="I50" s="218" t="s">
        <v>100</v>
      </c>
      <c r="J50" s="89">
        <f>G50/C50*100</f>
        <v>100</v>
      </c>
      <c r="K50" s="90">
        <f>H50/G50*100</f>
        <v>104.99762018086626</v>
      </c>
    </row>
    <row r="51" spans="1:11" s="2" customFormat="1" ht="15.75" customHeight="1" x14ac:dyDescent="0.2">
      <c r="A51" s="36"/>
      <c r="B51" s="72" t="s">
        <v>38</v>
      </c>
      <c r="C51" s="98">
        <v>0</v>
      </c>
      <c r="D51" s="98"/>
      <c r="E51" s="237"/>
      <c r="F51" s="252"/>
      <c r="G51" s="215"/>
      <c r="H51" s="215"/>
      <c r="I51" s="173"/>
      <c r="J51" s="89"/>
      <c r="K51" s="90"/>
    </row>
    <row r="52" spans="1:11" s="2" customFormat="1" ht="37.5" customHeight="1" x14ac:dyDescent="0.2">
      <c r="A52" s="36"/>
      <c r="B52" s="69" t="s">
        <v>59</v>
      </c>
      <c r="C52" s="100">
        <v>55.67</v>
      </c>
      <c r="D52" s="100"/>
      <c r="E52" s="237"/>
      <c r="F52" s="252" t="s">
        <v>112</v>
      </c>
      <c r="G52" s="215">
        <v>55.67</v>
      </c>
      <c r="H52" s="215">
        <v>58.45</v>
      </c>
      <c r="I52" s="218" t="s">
        <v>100</v>
      </c>
      <c r="J52" s="89">
        <f>G52/C52*100</f>
        <v>100</v>
      </c>
      <c r="K52" s="90">
        <f>H52/G52*100</f>
        <v>104.99371295132028</v>
      </c>
    </row>
    <row r="53" spans="1:11" s="2" customFormat="1" ht="15.75" customHeight="1" x14ac:dyDescent="0.2">
      <c r="A53" s="37"/>
      <c r="B53" s="74" t="s">
        <v>36</v>
      </c>
      <c r="C53" s="98">
        <v>0</v>
      </c>
      <c r="D53" s="98"/>
      <c r="E53" s="237"/>
      <c r="F53" s="252"/>
      <c r="G53" s="215"/>
      <c r="H53" s="215"/>
      <c r="I53" s="173"/>
      <c r="J53" s="89"/>
      <c r="K53" s="90"/>
    </row>
    <row r="54" spans="1:11" s="2" customFormat="1" ht="37.5" customHeight="1" x14ac:dyDescent="0.2">
      <c r="A54" s="37"/>
      <c r="B54" s="69" t="s">
        <v>59</v>
      </c>
      <c r="C54" s="100">
        <v>54.48</v>
      </c>
      <c r="D54" s="100"/>
      <c r="E54" s="237"/>
      <c r="F54" s="252" t="s">
        <v>112</v>
      </c>
      <c r="G54" s="215">
        <v>54.48</v>
      </c>
      <c r="H54" s="215">
        <v>57.2</v>
      </c>
      <c r="I54" s="218" t="s">
        <v>100</v>
      </c>
      <c r="J54" s="89">
        <f t="shared" ref="J54:J55" si="4">G54/C54*100</f>
        <v>100</v>
      </c>
      <c r="K54" s="90">
        <f t="shared" ref="K54:K55" si="5">H54/G54*100</f>
        <v>104.992657856094</v>
      </c>
    </row>
    <row r="55" spans="1:11" s="2" customFormat="1" ht="15.75" customHeight="1" x14ac:dyDescent="0.2">
      <c r="A55" s="37"/>
      <c r="B55" s="73" t="s">
        <v>60</v>
      </c>
      <c r="C55" s="100">
        <v>106.56</v>
      </c>
      <c r="D55" s="100"/>
      <c r="E55" s="237"/>
      <c r="F55" s="252" t="s">
        <v>87</v>
      </c>
      <c r="G55" s="215">
        <v>106.56</v>
      </c>
      <c r="H55" s="215">
        <v>111.89</v>
      </c>
      <c r="I55" s="173" t="s">
        <v>101</v>
      </c>
      <c r="J55" s="89">
        <f t="shared" si="4"/>
        <v>100</v>
      </c>
      <c r="K55" s="90">
        <f t="shared" si="5"/>
        <v>105.00187687687688</v>
      </c>
    </row>
    <row r="56" spans="1:11" s="2" customFormat="1" ht="15.75" customHeight="1" x14ac:dyDescent="0.2">
      <c r="A56" s="37"/>
      <c r="B56" s="74" t="s">
        <v>39</v>
      </c>
      <c r="C56" s="98">
        <v>0</v>
      </c>
      <c r="D56" s="98"/>
      <c r="E56" s="237"/>
      <c r="F56" s="252"/>
      <c r="G56" s="215"/>
      <c r="H56" s="215"/>
      <c r="I56" s="173"/>
      <c r="J56" s="89"/>
      <c r="K56" s="90"/>
    </row>
    <row r="57" spans="1:11" s="2" customFormat="1" ht="37.5" customHeight="1" x14ac:dyDescent="0.2">
      <c r="A57" s="37"/>
      <c r="B57" s="69" t="s">
        <v>59</v>
      </c>
      <c r="C57" s="100">
        <v>98.3</v>
      </c>
      <c r="D57" s="100"/>
      <c r="E57" s="237"/>
      <c r="F57" s="252" t="s">
        <v>112</v>
      </c>
      <c r="G57" s="215">
        <v>98.3</v>
      </c>
      <c r="H57" s="215">
        <v>103.22</v>
      </c>
      <c r="I57" s="218" t="s">
        <v>100</v>
      </c>
      <c r="J57" s="89">
        <f t="shared" ref="J57:J58" si="6">G57/C57*100</f>
        <v>100</v>
      </c>
      <c r="K57" s="90">
        <f t="shared" ref="K57:K58" si="7">H57/G57*100</f>
        <v>105.00508646998983</v>
      </c>
    </row>
    <row r="58" spans="1:11" s="2" customFormat="1" ht="15.75" customHeight="1" x14ac:dyDescent="0.2">
      <c r="A58" s="37"/>
      <c r="B58" s="73" t="s">
        <v>60</v>
      </c>
      <c r="C58" s="100">
        <v>113.18</v>
      </c>
      <c r="D58" s="100"/>
      <c r="E58" s="237"/>
      <c r="F58" s="252" t="s">
        <v>87</v>
      </c>
      <c r="G58" s="215">
        <v>113.18</v>
      </c>
      <c r="H58" s="215">
        <v>118.84</v>
      </c>
      <c r="I58" s="173" t="s">
        <v>101</v>
      </c>
      <c r="J58" s="89">
        <f t="shared" si="6"/>
        <v>100</v>
      </c>
      <c r="K58" s="90">
        <f t="shared" si="7"/>
        <v>105.00088354833008</v>
      </c>
    </row>
    <row r="59" spans="1:11" s="2" customFormat="1" ht="15.75" customHeight="1" x14ac:dyDescent="0.2">
      <c r="A59" s="37"/>
      <c r="B59" s="74" t="s">
        <v>41</v>
      </c>
      <c r="C59" s="98">
        <v>0</v>
      </c>
      <c r="D59" s="98"/>
      <c r="E59" s="237"/>
      <c r="F59" s="252"/>
      <c r="G59" s="215"/>
      <c r="H59" s="215"/>
      <c r="I59" s="173"/>
      <c r="J59" s="89"/>
      <c r="K59" s="90"/>
    </row>
    <row r="60" spans="1:11" s="2" customFormat="1" ht="37.5" customHeight="1" x14ac:dyDescent="0.2">
      <c r="A60" s="37"/>
      <c r="B60" s="69" t="s">
        <v>59</v>
      </c>
      <c r="C60" s="100">
        <v>63.4</v>
      </c>
      <c r="D60" s="100"/>
      <c r="E60" s="237"/>
      <c r="F60" s="252" t="s">
        <v>112</v>
      </c>
      <c r="G60" s="215">
        <v>63.4</v>
      </c>
      <c r="H60" s="215">
        <v>66.569999999999993</v>
      </c>
      <c r="I60" s="218" t="s">
        <v>100</v>
      </c>
      <c r="J60" s="89">
        <f>G60/C60*100</f>
        <v>100</v>
      </c>
      <c r="K60" s="90">
        <f>H60/G60*100</f>
        <v>104.99999999999999</v>
      </c>
    </row>
    <row r="61" spans="1:11" ht="18" customHeight="1" x14ac:dyDescent="0.25">
      <c r="A61" s="7">
        <v>4</v>
      </c>
      <c r="B61" s="71" t="s">
        <v>71</v>
      </c>
      <c r="C61" s="39">
        <v>0</v>
      </c>
      <c r="D61" s="39"/>
      <c r="E61" s="39"/>
      <c r="F61" s="109"/>
      <c r="G61" s="39">
        <f>[3]ХВС!E61</f>
        <v>0</v>
      </c>
      <c r="H61" s="39">
        <f>[4]ХВС!$F61</f>
        <v>0</v>
      </c>
      <c r="I61" s="109"/>
      <c r="K61" s="90"/>
    </row>
    <row r="62" spans="1:11" ht="15.75" customHeight="1" x14ac:dyDescent="0.2">
      <c r="A62" s="32"/>
      <c r="B62" s="72" t="s">
        <v>14</v>
      </c>
      <c r="C62" s="145">
        <v>0</v>
      </c>
      <c r="D62" s="145"/>
      <c r="E62" s="240"/>
      <c r="F62" s="272" t="s">
        <v>113</v>
      </c>
      <c r="G62" s="198">
        <f>[3]ХВС!E62</f>
        <v>0</v>
      </c>
      <c r="H62" s="198">
        <f>[3]ХВС!F62</f>
        <v>0</v>
      </c>
      <c r="I62" s="272" t="s">
        <v>102</v>
      </c>
      <c r="K62" s="90"/>
    </row>
    <row r="63" spans="1:11" s="2" customFormat="1" ht="15.75" customHeight="1" x14ac:dyDescent="0.2">
      <c r="A63" s="37"/>
      <c r="B63" s="69" t="s">
        <v>59</v>
      </c>
      <c r="C63" s="100">
        <v>47.9</v>
      </c>
      <c r="D63" s="100"/>
      <c r="E63" s="237"/>
      <c r="F63" s="262"/>
      <c r="G63" s="196">
        <v>47.9</v>
      </c>
      <c r="H63" s="196">
        <v>50.3</v>
      </c>
      <c r="I63" s="262"/>
      <c r="J63" s="89">
        <f>G63/C63*100</f>
        <v>100</v>
      </c>
      <c r="K63" s="90">
        <f>H63/G63*100</f>
        <v>105.01043841336117</v>
      </c>
    </row>
    <row r="64" spans="1:11" s="2" customFormat="1" ht="15.75" customHeight="1" x14ac:dyDescent="0.2">
      <c r="A64" s="37"/>
      <c r="B64" s="74" t="s">
        <v>15</v>
      </c>
      <c r="C64" s="98">
        <v>0</v>
      </c>
      <c r="D64" s="98"/>
      <c r="E64" s="237"/>
      <c r="F64" s="262"/>
      <c r="G64" s="215"/>
      <c r="H64" s="215"/>
      <c r="I64" s="262"/>
      <c r="J64" s="89"/>
      <c r="K64" s="90"/>
    </row>
    <row r="65" spans="1:11" s="2" customFormat="1" ht="15.75" customHeight="1" x14ac:dyDescent="0.2">
      <c r="A65" s="37"/>
      <c r="B65" s="69" t="s">
        <v>59</v>
      </c>
      <c r="C65" s="100">
        <v>58.4</v>
      </c>
      <c r="D65" s="100"/>
      <c r="E65" s="237"/>
      <c r="F65" s="263"/>
      <c r="G65" s="215">
        <v>58.4</v>
      </c>
      <c r="H65" s="215">
        <v>61.32</v>
      </c>
      <c r="I65" s="263"/>
      <c r="J65" s="89">
        <f>G65/C65*100</f>
        <v>100</v>
      </c>
      <c r="K65" s="90">
        <f>H65/G65*100</f>
        <v>105</v>
      </c>
    </row>
    <row r="66" spans="1:11" s="2" customFormat="1" ht="15.75" customHeight="1" x14ac:dyDescent="0.2">
      <c r="A66" s="37"/>
      <c r="B66" s="74" t="s">
        <v>16</v>
      </c>
      <c r="C66" s="98">
        <v>0</v>
      </c>
      <c r="D66" s="98"/>
      <c r="E66" s="237"/>
      <c r="F66" s="117"/>
      <c r="G66" s="215">
        <v>0</v>
      </c>
      <c r="H66" s="215"/>
      <c r="I66" s="117"/>
      <c r="J66" s="89"/>
      <c r="K66" s="90"/>
    </row>
    <row r="67" spans="1:11" ht="15.75" customHeight="1" x14ac:dyDescent="0.2">
      <c r="A67" s="33"/>
      <c r="B67" s="73" t="s">
        <v>60</v>
      </c>
      <c r="C67" s="100">
        <v>100.05</v>
      </c>
      <c r="D67" s="100"/>
      <c r="E67" s="237"/>
      <c r="F67" s="252" t="s">
        <v>87</v>
      </c>
      <c r="G67" s="215">
        <v>100.05</v>
      </c>
      <c r="H67" s="215">
        <v>105.05</v>
      </c>
      <c r="I67" s="61" t="s">
        <v>101</v>
      </c>
      <c r="J67" s="89">
        <f>G67/C67*100</f>
        <v>100</v>
      </c>
      <c r="K67" s="90">
        <f>H67/G67*100</f>
        <v>104.9975012493753</v>
      </c>
    </row>
    <row r="68" spans="1:11" s="2" customFormat="1" ht="15.75" customHeight="1" x14ac:dyDescent="0.2">
      <c r="A68" s="37"/>
      <c r="B68" s="74" t="s">
        <v>17</v>
      </c>
      <c r="C68" s="98">
        <v>0</v>
      </c>
      <c r="D68" s="98"/>
      <c r="E68" s="237"/>
      <c r="F68" s="117"/>
      <c r="G68" s="215"/>
      <c r="H68" s="215"/>
      <c r="I68" s="117"/>
      <c r="J68" s="89"/>
      <c r="K68" s="90"/>
    </row>
    <row r="69" spans="1:11" ht="33.75" customHeight="1" x14ac:dyDescent="0.2">
      <c r="A69" s="33"/>
      <c r="B69" s="69" t="s">
        <v>59</v>
      </c>
      <c r="C69" s="100">
        <v>52.92</v>
      </c>
      <c r="D69" s="100"/>
      <c r="E69" s="237"/>
      <c r="F69" s="250" t="s">
        <v>113</v>
      </c>
      <c r="G69" s="215">
        <v>52.92</v>
      </c>
      <c r="H69" s="215">
        <v>55.57</v>
      </c>
      <c r="I69" s="143" t="s">
        <v>102</v>
      </c>
      <c r="J69" s="89">
        <f t="shared" ref="J69:J70" si="8">G69/C69*100</f>
        <v>100</v>
      </c>
      <c r="K69" s="90">
        <f t="shared" ref="K69:K70" si="9">H69/G69*100</f>
        <v>105.00755857898713</v>
      </c>
    </row>
    <row r="70" spans="1:11" ht="15.75" customHeight="1" x14ac:dyDescent="0.2">
      <c r="A70" s="33"/>
      <c r="B70" s="73" t="s">
        <v>60</v>
      </c>
      <c r="C70" s="100">
        <v>100.09</v>
      </c>
      <c r="D70" s="100"/>
      <c r="E70" s="237"/>
      <c r="F70" s="261" t="s">
        <v>87</v>
      </c>
      <c r="G70" s="215">
        <v>100.09</v>
      </c>
      <c r="H70" s="215">
        <v>105.09</v>
      </c>
      <c r="I70" s="261" t="s">
        <v>101</v>
      </c>
      <c r="J70" s="89">
        <f t="shared" si="8"/>
        <v>100</v>
      </c>
      <c r="K70" s="90">
        <f t="shared" si="9"/>
        <v>104.99550404635826</v>
      </c>
    </row>
    <row r="71" spans="1:11" s="2" customFormat="1" ht="15.75" customHeight="1" x14ac:dyDescent="0.2">
      <c r="A71" s="37"/>
      <c r="B71" s="74" t="s">
        <v>73</v>
      </c>
      <c r="C71" s="98">
        <v>0</v>
      </c>
      <c r="D71" s="98"/>
      <c r="E71" s="237"/>
      <c r="F71" s="262"/>
      <c r="G71" s="215">
        <v>0</v>
      </c>
      <c r="H71" s="215">
        <v>0</v>
      </c>
      <c r="I71" s="262"/>
      <c r="J71" s="89"/>
      <c r="K71" s="90"/>
    </row>
    <row r="72" spans="1:11" ht="15.75" customHeight="1" x14ac:dyDescent="0.2">
      <c r="A72" s="33"/>
      <c r="B72" s="73" t="s">
        <v>60</v>
      </c>
      <c r="C72" s="100">
        <v>99.88</v>
      </c>
      <c r="D72" s="100"/>
      <c r="E72" s="237"/>
      <c r="F72" s="262"/>
      <c r="G72" s="215">
        <v>99.88</v>
      </c>
      <c r="H72" s="215">
        <v>104.87</v>
      </c>
      <c r="I72" s="262"/>
      <c r="J72" s="89">
        <f>G72/C72*100</f>
        <v>100</v>
      </c>
      <c r="K72" s="90">
        <f>H72/G72*100</f>
        <v>104.99599519423309</v>
      </c>
    </row>
    <row r="73" spans="1:11" s="2" customFormat="1" ht="15.75" customHeight="1" x14ac:dyDescent="0.2">
      <c r="A73" s="37"/>
      <c r="B73" s="74" t="s">
        <v>18</v>
      </c>
      <c r="C73" s="98">
        <v>0</v>
      </c>
      <c r="D73" s="98"/>
      <c r="E73" s="237"/>
      <c r="F73" s="262"/>
      <c r="G73" s="215"/>
      <c r="H73" s="215"/>
      <c r="I73" s="262"/>
      <c r="J73" s="89"/>
      <c r="K73" s="90"/>
    </row>
    <row r="74" spans="1:11" ht="15.75" customHeight="1" x14ac:dyDescent="0.2">
      <c r="A74" s="34"/>
      <c r="B74" s="73" t="s">
        <v>60</v>
      </c>
      <c r="C74" s="100">
        <v>99.86</v>
      </c>
      <c r="D74" s="100"/>
      <c r="E74" s="237"/>
      <c r="F74" s="262"/>
      <c r="G74" s="215">
        <v>99.86</v>
      </c>
      <c r="H74" s="215">
        <v>104.85</v>
      </c>
      <c r="I74" s="262"/>
      <c r="J74" s="89">
        <f>G74/C74*100</f>
        <v>100</v>
      </c>
      <c r="K74" s="90">
        <f>H74/G74*100</f>
        <v>104.99699579411174</v>
      </c>
    </row>
    <row r="75" spans="1:11" ht="15.75" customHeight="1" x14ac:dyDescent="0.2">
      <c r="A75" s="37"/>
      <c r="B75" s="74" t="s">
        <v>46</v>
      </c>
      <c r="C75" s="26">
        <v>0</v>
      </c>
      <c r="D75" s="26"/>
      <c r="E75" s="237"/>
      <c r="F75" s="118"/>
      <c r="G75" s="215"/>
      <c r="H75" s="215"/>
      <c r="I75" s="118"/>
      <c r="K75" s="90"/>
    </row>
    <row r="76" spans="1:11" ht="33.75" customHeight="1" x14ac:dyDescent="0.2">
      <c r="A76" s="33"/>
      <c r="B76" s="69" t="s">
        <v>59</v>
      </c>
      <c r="C76" s="142">
        <v>0</v>
      </c>
      <c r="D76" s="142"/>
      <c r="E76" s="237"/>
      <c r="F76" s="234" t="s">
        <v>113</v>
      </c>
      <c r="G76" s="215"/>
      <c r="H76" s="215"/>
      <c r="I76" s="234" t="s">
        <v>102</v>
      </c>
      <c r="K76" s="90"/>
    </row>
    <row r="77" spans="1:11" ht="15.75" customHeight="1" x14ac:dyDescent="0.2">
      <c r="A77" s="33"/>
      <c r="B77" s="73" t="s">
        <v>60</v>
      </c>
      <c r="C77" s="142">
        <v>82.52</v>
      </c>
      <c r="D77" s="142"/>
      <c r="E77" s="237"/>
      <c r="F77" s="252" t="s">
        <v>87</v>
      </c>
      <c r="G77" s="215">
        <v>82.52</v>
      </c>
      <c r="H77" s="215">
        <v>86.65</v>
      </c>
      <c r="I77" s="61" t="s">
        <v>101</v>
      </c>
      <c r="K77" s="90"/>
    </row>
    <row r="78" spans="1:11" ht="15.75" customHeight="1" x14ac:dyDescent="0.2">
      <c r="A78" s="37"/>
      <c r="B78" s="74" t="s">
        <v>45</v>
      </c>
      <c r="C78" s="23">
        <v>0</v>
      </c>
      <c r="D78" s="23"/>
      <c r="E78" s="237"/>
      <c r="F78" s="117"/>
      <c r="G78" s="215"/>
      <c r="H78" s="215"/>
      <c r="I78" s="117"/>
      <c r="K78" s="90"/>
    </row>
    <row r="79" spans="1:11" ht="39" customHeight="1" x14ac:dyDescent="0.2">
      <c r="A79" s="33"/>
      <c r="B79" s="69" t="s">
        <v>59</v>
      </c>
      <c r="C79" s="100">
        <v>115.23</v>
      </c>
      <c r="D79" s="100"/>
      <c r="E79" s="237"/>
      <c r="F79" s="234" t="s">
        <v>113</v>
      </c>
      <c r="G79" s="215">
        <v>115.23</v>
      </c>
      <c r="H79" s="215">
        <v>120.99</v>
      </c>
      <c r="I79" s="234" t="s">
        <v>102</v>
      </c>
      <c r="J79" s="89">
        <f t="shared" ref="J79:J80" si="10">G79/C79*100</f>
        <v>100</v>
      </c>
      <c r="K79" s="90">
        <f t="shared" ref="K79:K80" si="11">H79/G79*100</f>
        <v>104.99869825566257</v>
      </c>
    </row>
    <row r="80" spans="1:11" ht="15.75" customHeight="1" x14ac:dyDescent="0.2">
      <c r="A80" s="33"/>
      <c r="B80" s="73" t="s">
        <v>60</v>
      </c>
      <c r="C80" s="142">
        <v>0</v>
      </c>
      <c r="D80" s="142"/>
      <c r="E80" s="237"/>
      <c r="F80" s="252"/>
      <c r="G80" s="215">
        <f>[4]ХВС!$E80</f>
        <v>0</v>
      </c>
      <c r="H80" s="215">
        <f>[4]ХВС!$F80</f>
        <v>0</v>
      </c>
      <c r="I80" s="61"/>
      <c r="K80" s="90"/>
    </row>
    <row r="81" spans="1:11" ht="16.5" customHeight="1" x14ac:dyDescent="0.25">
      <c r="A81" s="7">
        <v>5</v>
      </c>
      <c r="B81" s="71" t="s">
        <v>72</v>
      </c>
      <c r="C81" s="39">
        <v>0</v>
      </c>
      <c r="D81" s="39"/>
      <c r="E81" s="39"/>
      <c r="F81" s="119"/>
      <c r="G81" s="39">
        <f>[3]ХВС!E81</f>
        <v>0</v>
      </c>
      <c r="H81" s="39">
        <f>[3]ХВС!F81</f>
        <v>0</v>
      </c>
      <c r="I81" s="119"/>
      <c r="K81" s="90"/>
    </row>
    <row r="82" spans="1:11" ht="15.75" customHeight="1" x14ac:dyDescent="0.2">
      <c r="A82" s="32"/>
      <c r="B82" s="205" t="s">
        <v>19</v>
      </c>
      <c r="C82" s="206">
        <v>0</v>
      </c>
      <c r="D82" s="206"/>
      <c r="E82" s="206"/>
      <c r="F82" s="207"/>
      <c r="G82" s="206">
        <f>[3]ХВС!E82</f>
        <v>0</v>
      </c>
      <c r="H82" s="206">
        <f>[3]ХВС!F82</f>
        <v>0</v>
      </c>
      <c r="I82" s="207"/>
      <c r="K82" s="90"/>
    </row>
    <row r="83" spans="1:11" s="2" customFormat="1" ht="33" customHeight="1" x14ac:dyDescent="0.2">
      <c r="A83" s="37"/>
      <c r="B83" s="187" t="s">
        <v>59</v>
      </c>
      <c r="C83" s="91">
        <v>62.35</v>
      </c>
      <c r="D83" s="91"/>
      <c r="E83" s="91"/>
      <c r="F83" s="256" t="s">
        <v>110</v>
      </c>
      <c r="G83" s="91">
        <v>62.35</v>
      </c>
      <c r="H83" s="91">
        <v>65.47</v>
      </c>
      <c r="I83" s="157" t="s">
        <v>98</v>
      </c>
      <c r="J83" s="89">
        <f>G83/C83*100</f>
        <v>100</v>
      </c>
      <c r="K83" s="90">
        <f>H83/G83*100</f>
        <v>105.00400962309541</v>
      </c>
    </row>
    <row r="84" spans="1:11" s="2" customFormat="1" ht="15.75" customHeight="1" x14ac:dyDescent="0.2">
      <c r="A84" s="37"/>
      <c r="B84" s="191" t="s">
        <v>20</v>
      </c>
      <c r="C84" s="92">
        <v>0</v>
      </c>
      <c r="D84" s="92"/>
      <c r="E84" s="91"/>
      <c r="F84" s="208"/>
      <c r="G84" s="91"/>
      <c r="H84" s="91"/>
      <c r="I84" s="208"/>
      <c r="J84" s="89"/>
      <c r="K84" s="90"/>
    </row>
    <row r="85" spans="1:11" ht="34.5" customHeight="1" x14ac:dyDescent="0.2">
      <c r="A85" s="33"/>
      <c r="B85" s="187" t="s">
        <v>59</v>
      </c>
      <c r="C85" s="91">
        <v>57.95</v>
      </c>
      <c r="D85" s="91"/>
      <c r="E85" s="91"/>
      <c r="F85" s="256" t="s">
        <v>110</v>
      </c>
      <c r="G85" s="91">
        <v>57.95</v>
      </c>
      <c r="H85" s="91">
        <v>60.85</v>
      </c>
      <c r="I85" s="157" t="s">
        <v>98</v>
      </c>
      <c r="J85" s="89">
        <f>G85/C85*100</f>
        <v>100</v>
      </c>
      <c r="K85" s="90">
        <f>H85/G85*100</f>
        <v>105.00431406384814</v>
      </c>
    </row>
    <row r="86" spans="1:11" s="2" customFormat="1" ht="15.75" customHeight="1" x14ac:dyDescent="0.2">
      <c r="A86" s="37"/>
      <c r="B86" s="191" t="s">
        <v>21</v>
      </c>
      <c r="C86" s="92">
        <v>0</v>
      </c>
      <c r="D86" s="92"/>
      <c r="E86" s="91"/>
      <c r="F86" s="208"/>
      <c r="G86" s="91"/>
      <c r="H86" s="91"/>
      <c r="I86" s="208"/>
      <c r="J86" s="89"/>
      <c r="K86" s="90"/>
    </row>
    <row r="87" spans="1:11" ht="15.75" customHeight="1" x14ac:dyDescent="0.2">
      <c r="A87" s="33"/>
      <c r="B87" s="160" t="s">
        <v>60</v>
      </c>
      <c r="C87" s="91">
        <v>99.7</v>
      </c>
      <c r="D87" s="91"/>
      <c r="E87" s="91"/>
      <c r="F87" s="256" t="s">
        <v>87</v>
      </c>
      <c r="G87" s="91">
        <v>99.7</v>
      </c>
      <c r="H87" s="91">
        <v>104.69</v>
      </c>
      <c r="I87" s="157" t="s">
        <v>99</v>
      </c>
      <c r="J87" s="89">
        <f>G87/C87*100</f>
        <v>100</v>
      </c>
      <c r="K87" s="90">
        <f>H87/G87*100</f>
        <v>105.00501504513539</v>
      </c>
    </row>
    <row r="88" spans="1:11" s="2" customFormat="1" ht="15.75" customHeight="1" x14ac:dyDescent="0.2">
      <c r="A88" s="37"/>
      <c r="B88" s="191" t="s">
        <v>22</v>
      </c>
      <c r="C88" s="92">
        <v>0</v>
      </c>
      <c r="D88" s="92"/>
      <c r="E88" s="91"/>
      <c r="F88" s="209"/>
      <c r="G88" s="91"/>
      <c r="H88" s="91"/>
      <c r="I88" s="209"/>
      <c r="J88" s="89"/>
      <c r="K88" s="90"/>
    </row>
    <row r="89" spans="1:11" ht="38.25" customHeight="1" x14ac:dyDescent="0.2">
      <c r="A89" s="33"/>
      <c r="B89" s="187" t="s">
        <v>59</v>
      </c>
      <c r="C89" s="91">
        <v>52.45</v>
      </c>
      <c r="D89" s="91"/>
      <c r="E89" s="91"/>
      <c r="F89" s="256" t="s">
        <v>110</v>
      </c>
      <c r="G89" s="91">
        <v>52.45</v>
      </c>
      <c r="H89" s="91">
        <v>55.07</v>
      </c>
      <c r="I89" s="157" t="s">
        <v>98</v>
      </c>
      <c r="J89" s="89">
        <f t="shared" ref="J89:J90" si="12">G89/C89*100</f>
        <v>100</v>
      </c>
      <c r="K89" s="90">
        <f t="shared" ref="K89:K90" si="13">H89/G89*100</f>
        <v>104.99523355576738</v>
      </c>
    </row>
    <row r="90" spans="1:11" ht="15.75" customHeight="1" x14ac:dyDescent="0.2">
      <c r="A90" s="33"/>
      <c r="B90" s="160" t="s">
        <v>60</v>
      </c>
      <c r="C90" s="91">
        <v>99.05</v>
      </c>
      <c r="D90" s="91"/>
      <c r="E90" s="91"/>
      <c r="F90" s="282" t="s">
        <v>87</v>
      </c>
      <c r="G90" s="91">
        <v>99.05</v>
      </c>
      <c r="H90" s="91">
        <v>104</v>
      </c>
      <c r="I90" s="282" t="s">
        <v>99</v>
      </c>
      <c r="J90" s="89">
        <f t="shared" si="12"/>
        <v>100</v>
      </c>
      <c r="K90" s="90">
        <f t="shared" si="13"/>
        <v>104.99747602221102</v>
      </c>
    </row>
    <row r="91" spans="1:11" s="2" customFormat="1" ht="15.75" customHeight="1" x14ac:dyDescent="0.2">
      <c r="A91" s="37"/>
      <c r="B91" s="191" t="s">
        <v>23</v>
      </c>
      <c r="C91" s="92">
        <v>0</v>
      </c>
      <c r="D91" s="92"/>
      <c r="E91" s="91"/>
      <c r="F91" s="283"/>
      <c r="G91" s="91">
        <v>0</v>
      </c>
      <c r="H91" s="91">
        <v>0</v>
      </c>
      <c r="I91" s="283"/>
      <c r="J91" s="89"/>
      <c r="K91" s="90"/>
    </row>
    <row r="92" spans="1:11" ht="15.75" customHeight="1" x14ac:dyDescent="0.2">
      <c r="A92" s="33"/>
      <c r="B92" s="160" t="s">
        <v>60</v>
      </c>
      <c r="C92" s="91">
        <v>99.87</v>
      </c>
      <c r="D92" s="91"/>
      <c r="E92" s="91"/>
      <c r="F92" s="283"/>
      <c r="G92" s="91">
        <v>99.87</v>
      </c>
      <c r="H92" s="91">
        <v>104.86</v>
      </c>
      <c r="I92" s="283"/>
      <c r="J92" s="89">
        <f>G92/C92*100</f>
        <v>100</v>
      </c>
      <c r="K92" s="90">
        <f>H92/G92*100</f>
        <v>104.9964954440773</v>
      </c>
    </row>
    <row r="93" spans="1:11" s="2" customFormat="1" ht="15.75" customHeight="1" x14ac:dyDescent="0.2">
      <c r="A93" s="37"/>
      <c r="B93" s="191" t="s">
        <v>24</v>
      </c>
      <c r="C93" s="92">
        <v>0</v>
      </c>
      <c r="D93" s="92"/>
      <c r="E93" s="91"/>
      <c r="F93" s="283"/>
      <c r="G93" s="91"/>
      <c r="H93" s="91"/>
      <c r="I93" s="283"/>
      <c r="J93" s="89"/>
      <c r="K93" s="90"/>
    </row>
    <row r="94" spans="1:11" ht="15.75" customHeight="1" x14ac:dyDescent="0.2">
      <c r="A94" s="34"/>
      <c r="B94" s="160" t="s">
        <v>60</v>
      </c>
      <c r="C94" s="91">
        <v>98.83</v>
      </c>
      <c r="D94" s="91"/>
      <c r="E94" s="91"/>
      <c r="F94" s="284"/>
      <c r="G94" s="91">
        <v>98.83</v>
      </c>
      <c r="H94" s="91">
        <v>103.77</v>
      </c>
      <c r="I94" s="284"/>
      <c r="J94" s="89">
        <f>G94/C94*100</f>
        <v>100</v>
      </c>
      <c r="K94" s="90">
        <f>H94/G94*100</f>
        <v>104.99848224223413</v>
      </c>
    </row>
    <row r="95" spans="1:11" ht="17.25" customHeight="1" x14ac:dyDescent="0.25">
      <c r="A95" s="7">
        <v>6</v>
      </c>
      <c r="B95" s="71" t="s">
        <v>74</v>
      </c>
      <c r="C95" s="39">
        <v>0</v>
      </c>
      <c r="D95" s="39"/>
      <c r="E95" s="71"/>
      <c r="F95" s="109"/>
      <c r="G95" s="71">
        <f>[4]ХВС!$E95</f>
        <v>0</v>
      </c>
      <c r="H95" s="71">
        <f>[4]ХВС!$F95</f>
        <v>0</v>
      </c>
      <c r="I95" s="109"/>
      <c r="K95" s="90"/>
    </row>
    <row r="96" spans="1:11" ht="15.75" customHeight="1" x14ac:dyDescent="0.2">
      <c r="A96" s="32"/>
      <c r="B96" s="72" t="s">
        <v>25</v>
      </c>
      <c r="C96" s="99">
        <v>0</v>
      </c>
      <c r="D96" s="99"/>
      <c r="E96" s="91"/>
      <c r="F96" s="120"/>
      <c r="G96" s="91">
        <f>[4]ХВС!$E96</f>
        <v>0</v>
      </c>
      <c r="H96" s="91">
        <f>[4]ХВС!$F96</f>
        <v>0</v>
      </c>
      <c r="I96" s="120"/>
      <c r="K96" s="90"/>
    </row>
    <row r="97" spans="1:11" s="2" customFormat="1" ht="36" customHeight="1" x14ac:dyDescent="0.2">
      <c r="A97" s="37"/>
      <c r="B97" s="69" t="s">
        <v>59</v>
      </c>
      <c r="C97" s="100">
        <v>83.62</v>
      </c>
      <c r="D97" s="100"/>
      <c r="E97" s="91"/>
      <c r="F97" s="252" t="s">
        <v>114</v>
      </c>
      <c r="G97" s="91">
        <v>83.62</v>
      </c>
      <c r="H97" s="91">
        <v>87.8</v>
      </c>
      <c r="I97" s="218" t="s">
        <v>103</v>
      </c>
      <c r="J97" s="89">
        <f>G97/C97*100</f>
        <v>100</v>
      </c>
      <c r="K97" s="90">
        <f>H97/G97*100</f>
        <v>104.99880411384834</v>
      </c>
    </row>
    <row r="98" spans="1:11" s="2" customFormat="1" ht="15.75" customHeight="1" x14ac:dyDescent="0.2">
      <c r="A98" s="37"/>
      <c r="B98" s="74" t="s">
        <v>26</v>
      </c>
      <c r="C98" s="98">
        <v>0</v>
      </c>
      <c r="D98" s="98"/>
      <c r="E98" s="91"/>
      <c r="F98" s="285" t="s">
        <v>87</v>
      </c>
      <c r="G98" s="91">
        <v>0</v>
      </c>
      <c r="H98" s="91">
        <v>0</v>
      </c>
      <c r="I98" s="285" t="s">
        <v>101</v>
      </c>
      <c r="J98" s="89"/>
      <c r="K98" s="90"/>
    </row>
    <row r="99" spans="1:11" s="2" customFormat="1" ht="15.75" customHeight="1" x14ac:dyDescent="0.2">
      <c r="A99" s="37"/>
      <c r="B99" s="73" t="s">
        <v>60</v>
      </c>
      <c r="C99" s="100">
        <v>81.41</v>
      </c>
      <c r="D99" s="100"/>
      <c r="E99" s="91"/>
      <c r="F99" s="280"/>
      <c r="G99" s="91">
        <v>81.41</v>
      </c>
      <c r="H99" s="91">
        <v>85.48</v>
      </c>
      <c r="I99" s="280"/>
      <c r="J99" s="89">
        <f>G99/C99*100</f>
        <v>100</v>
      </c>
      <c r="K99" s="90">
        <f>H99/G99*100</f>
        <v>104.99938582483725</v>
      </c>
    </row>
    <row r="100" spans="1:11" s="2" customFormat="1" ht="15.75" customHeight="1" x14ac:dyDescent="0.2">
      <c r="A100" s="37"/>
      <c r="B100" s="74" t="s">
        <v>34</v>
      </c>
      <c r="C100" s="98">
        <v>0</v>
      </c>
      <c r="D100" s="98"/>
      <c r="E100" s="91"/>
      <c r="F100" s="280"/>
      <c r="G100" s="91">
        <v>0</v>
      </c>
      <c r="H100" s="91">
        <v>0</v>
      </c>
      <c r="I100" s="280"/>
      <c r="J100" s="89"/>
      <c r="K100" s="90"/>
    </row>
    <row r="101" spans="1:11" s="2" customFormat="1" ht="15.75" customHeight="1" x14ac:dyDescent="0.2">
      <c r="A101" s="33"/>
      <c r="B101" s="73" t="s">
        <v>60</v>
      </c>
      <c r="C101" s="100">
        <v>99.87</v>
      </c>
      <c r="D101" s="100"/>
      <c r="E101" s="91"/>
      <c r="F101" s="280"/>
      <c r="G101" s="91">
        <v>99.87</v>
      </c>
      <c r="H101" s="91">
        <v>104.86</v>
      </c>
      <c r="I101" s="280"/>
      <c r="J101" s="89">
        <f>G101/C101*100</f>
        <v>100</v>
      </c>
      <c r="K101" s="90">
        <f>H101/G101*100</f>
        <v>104.9964954440773</v>
      </c>
    </row>
    <row r="102" spans="1:11" s="2" customFormat="1" ht="15.75" customHeight="1" x14ac:dyDescent="0.2">
      <c r="A102" s="36"/>
      <c r="B102" s="72" t="s">
        <v>27</v>
      </c>
      <c r="C102" s="99">
        <v>0</v>
      </c>
      <c r="D102" s="99"/>
      <c r="E102" s="91"/>
      <c r="F102" s="280"/>
      <c r="G102" s="91">
        <v>0</v>
      </c>
      <c r="H102" s="91">
        <v>0</v>
      </c>
      <c r="I102" s="280"/>
      <c r="J102" s="89"/>
      <c r="K102" s="90"/>
    </row>
    <row r="103" spans="1:11" ht="15.75" customHeight="1" x14ac:dyDescent="0.2">
      <c r="A103" s="33"/>
      <c r="B103" s="73" t="s">
        <v>60</v>
      </c>
      <c r="C103" s="100">
        <v>81.290000000000006</v>
      </c>
      <c r="D103" s="100"/>
      <c r="E103" s="91"/>
      <c r="F103" s="280"/>
      <c r="G103" s="91">
        <v>81.290000000000006</v>
      </c>
      <c r="H103" s="91">
        <v>85.35</v>
      </c>
      <c r="I103" s="280"/>
      <c r="J103" s="89">
        <f>G103/C103*100</f>
        <v>100</v>
      </c>
      <c r="K103" s="90">
        <f>H103/G103*100</f>
        <v>104.99446426374706</v>
      </c>
    </row>
    <row r="104" spans="1:11" s="4" customFormat="1" ht="14.25" customHeight="1" x14ac:dyDescent="0.25">
      <c r="A104" s="7">
        <v>7</v>
      </c>
      <c r="B104" s="71" t="s">
        <v>49</v>
      </c>
      <c r="C104" s="39">
        <v>0</v>
      </c>
      <c r="D104" s="39"/>
      <c r="E104" s="71"/>
      <c r="F104" s="121"/>
      <c r="G104" s="71">
        <f>[4]ХВС!$E104</f>
        <v>0</v>
      </c>
      <c r="H104" s="71">
        <f>[4]ХВС!$F104</f>
        <v>0</v>
      </c>
      <c r="I104" s="121"/>
      <c r="J104" s="89"/>
      <c r="K104" s="90"/>
    </row>
    <row r="105" spans="1:11" ht="15.75" customHeight="1" x14ac:dyDescent="0.2">
      <c r="A105" s="40"/>
      <c r="B105" s="75" t="s">
        <v>28</v>
      </c>
      <c r="C105" s="41">
        <v>0</v>
      </c>
      <c r="D105" s="41"/>
      <c r="E105" s="91"/>
      <c r="F105" s="275" t="s">
        <v>115</v>
      </c>
      <c r="G105" s="91">
        <f>[4]ХВС!$E105</f>
        <v>0</v>
      </c>
      <c r="H105" s="91">
        <f>[4]ХВС!$F105</f>
        <v>0</v>
      </c>
      <c r="I105" s="275" t="s">
        <v>106</v>
      </c>
      <c r="K105" s="90"/>
    </row>
    <row r="106" spans="1:11" s="2" customFormat="1" ht="15.75" customHeight="1" x14ac:dyDescent="0.2">
      <c r="A106" s="37"/>
      <c r="B106" s="69" t="s">
        <v>59</v>
      </c>
      <c r="C106" s="100">
        <v>65.42</v>
      </c>
      <c r="D106" s="100"/>
      <c r="E106" s="91"/>
      <c r="F106" s="276"/>
      <c r="G106" s="91">
        <v>65.42</v>
      </c>
      <c r="H106" s="91">
        <v>68.69</v>
      </c>
      <c r="I106" s="276"/>
      <c r="J106" s="89">
        <f>G106/C106*100</f>
        <v>100</v>
      </c>
      <c r="K106" s="90">
        <f>H106/G106*100</f>
        <v>104.99847141546927</v>
      </c>
    </row>
    <row r="107" spans="1:11" s="2" customFormat="1" ht="15.75" customHeight="1" x14ac:dyDescent="0.2">
      <c r="A107" s="37"/>
      <c r="B107" s="74" t="s">
        <v>29</v>
      </c>
      <c r="C107" s="98">
        <v>0</v>
      </c>
      <c r="D107" s="98"/>
      <c r="E107" s="91"/>
      <c r="F107" s="114"/>
      <c r="G107" s="91">
        <v>0</v>
      </c>
      <c r="H107" s="91">
        <v>0</v>
      </c>
      <c r="I107" s="114"/>
      <c r="J107" s="89"/>
      <c r="K107" s="90"/>
    </row>
    <row r="108" spans="1:11" ht="15.75" customHeight="1" x14ac:dyDescent="0.2">
      <c r="A108" s="33"/>
      <c r="B108" s="73" t="s">
        <v>60</v>
      </c>
      <c r="C108" s="100">
        <v>75.569999999999993</v>
      </c>
      <c r="D108" s="100"/>
      <c r="E108" s="91"/>
      <c r="F108" s="277" t="s">
        <v>87</v>
      </c>
      <c r="G108" s="91">
        <v>75.569999999999993</v>
      </c>
      <c r="H108" s="91">
        <v>79.349999999999994</v>
      </c>
      <c r="I108" s="277" t="s">
        <v>101</v>
      </c>
      <c r="J108" s="89">
        <f>G108/C108*100</f>
        <v>100</v>
      </c>
      <c r="K108" s="90">
        <f>H108/G108*100</f>
        <v>105.00198491464867</v>
      </c>
    </row>
    <row r="109" spans="1:11" s="2" customFormat="1" ht="15.75" customHeight="1" x14ac:dyDescent="0.2">
      <c r="A109" s="37"/>
      <c r="B109" s="74" t="s">
        <v>30</v>
      </c>
      <c r="C109" s="98">
        <v>0</v>
      </c>
      <c r="D109" s="98"/>
      <c r="E109" s="91"/>
      <c r="F109" s="278"/>
      <c r="G109" s="91">
        <v>0</v>
      </c>
      <c r="H109" s="91">
        <v>0</v>
      </c>
      <c r="I109" s="278"/>
      <c r="J109" s="89"/>
      <c r="K109" s="90"/>
    </row>
    <row r="110" spans="1:11" ht="15.75" customHeight="1" x14ac:dyDescent="0.2">
      <c r="A110" s="33"/>
      <c r="B110" s="73" t="s">
        <v>60</v>
      </c>
      <c r="C110" s="100">
        <v>99.83</v>
      </c>
      <c r="D110" s="100"/>
      <c r="E110" s="91"/>
      <c r="F110" s="279"/>
      <c r="G110" s="91">
        <v>99.83</v>
      </c>
      <c r="H110" s="91">
        <v>104.82</v>
      </c>
      <c r="I110" s="279"/>
      <c r="J110" s="89">
        <f>G110/C110*100</f>
        <v>100</v>
      </c>
      <c r="K110" s="90">
        <f>H110/G110*100</f>
        <v>104.99849744565762</v>
      </c>
    </row>
    <row r="111" spans="1:11" s="2" customFormat="1" ht="15.75" customHeight="1" x14ac:dyDescent="0.2">
      <c r="A111" s="37"/>
      <c r="B111" s="74" t="s">
        <v>33</v>
      </c>
      <c r="C111" s="98">
        <v>0</v>
      </c>
      <c r="D111" s="98"/>
      <c r="E111" s="91"/>
      <c r="F111" s="125"/>
      <c r="G111" s="91">
        <v>0</v>
      </c>
      <c r="H111" s="91">
        <v>0</v>
      </c>
      <c r="I111" s="125"/>
      <c r="J111" s="89"/>
      <c r="K111" s="90"/>
    </row>
    <row r="112" spans="1:11" s="2" customFormat="1" ht="32.25" customHeight="1" x14ac:dyDescent="0.2">
      <c r="A112" s="37"/>
      <c r="B112" s="69" t="s">
        <v>59</v>
      </c>
      <c r="C112" s="100">
        <v>98.11</v>
      </c>
      <c r="D112" s="100"/>
      <c r="E112" s="91"/>
      <c r="F112" s="85" t="s">
        <v>116</v>
      </c>
      <c r="G112" s="91">
        <v>98.11</v>
      </c>
      <c r="H112" s="91">
        <v>103.02</v>
      </c>
      <c r="I112" s="85" t="s">
        <v>105</v>
      </c>
      <c r="J112" s="89">
        <f t="shared" ref="J112:J113" si="14">G112/C112*100</f>
        <v>100</v>
      </c>
      <c r="K112" s="90">
        <f t="shared" ref="K112:K113" si="15">H112/G112*100</f>
        <v>105.00458668841097</v>
      </c>
    </row>
    <row r="113" spans="1:11" ht="15.75" customHeight="1" x14ac:dyDescent="0.2">
      <c r="A113" s="33"/>
      <c r="B113" s="73" t="s">
        <v>60</v>
      </c>
      <c r="C113" s="100">
        <v>98.11</v>
      </c>
      <c r="D113" s="100"/>
      <c r="E113" s="91"/>
      <c r="F113" s="98" t="s">
        <v>87</v>
      </c>
      <c r="G113" s="91">
        <v>98.11</v>
      </c>
      <c r="H113" s="91">
        <v>103.02</v>
      </c>
      <c r="I113" s="98" t="s">
        <v>101</v>
      </c>
      <c r="J113" s="89">
        <f t="shared" si="14"/>
        <v>100</v>
      </c>
      <c r="K113" s="90">
        <f t="shared" si="15"/>
        <v>105.00458668841097</v>
      </c>
    </row>
    <row r="114" spans="1:11" s="2" customFormat="1" ht="15.75" customHeight="1" x14ac:dyDescent="0.2">
      <c r="A114" s="37"/>
      <c r="B114" s="74" t="s">
        <v>31</v>
      </c>
      <c r="C114" s="98">
        <v>0</v>
      </c>
      <c r="D114" s="98"/>
      <c r="E114" s="91"/>
      <c r="F114" s="280" t="s">
        <v>87</v>
      </c>
      <c r="G114" s="91">
        <v>0</v>
      </c>
      <c r="H114" s="91">
        <v>0</v>
      </c>
      <c r="I114" s="280" t="s">
        <v>104</v>
      </c>
      <c r="J114" s="89"/>
      <c r="K114" s="90"/>
    </row>
    <row r="115" spans="1:11" ht="15.75" customHeight="1" x14ac:dyDescent="0.2">
      <c r="A115" s="33"/>
      <c r="B115" s="73" t="s">
        <v>60</v>
      </c>
      <c r="C115" s="98">
        <v>93.52</v>
      </c>
      <c r="D115" s="98"/>
      <c r="E115" s="91"/>
      <c r="F115" s="280"/>
      <c r="G115" s="91">
        <v>93.52</v>
      </c>
      <c r="H115" s="91">
        <v>98.2</v>
      </c>
      <c r="I115" s="280"/>
      <c r="J115" s="89">
        <f>G115/C115*100</f>
        <v>100</v>
      </c>
      <c r="K115" s="90">
        <f>H115/G115*100</f>
        <v>105.00427715996578</v>
      </c>
    </row>
    <row r="116" spans="1:11" s="2" customFormat="1" ht="16.5" customHeight="1" x14ac:dyDescent="0.2">
      <c r="A116" s="37"/>
      <c r="B116" s="74" t="s">
        <v>32</v>
      </c>
      <c r="C116" s="100">
        <v>0</v>
      </c>
      <c r="D116" s="100"/>
      <c r="E116" s="91"/>
      <c r="F116" s="280"/>
      <c r="G116" s="91">
        <v>0</v>
      </c>
      <c r="H116" s="91">
        <v>0</v>
      </c>
      <c r="I116" s="280"/>
      <c r="J116" s="89"/>
      <c r="K116" s="90"/>
    </row>
    <row r="117" spans="1:11" ht="15.75" customHeight="1" x14ac:dyDescent="0.2">
      <c r="A117" s="42"/>
      <c r="B117" s="76" t="s">
        <v>60</v>
      </c>
      <c r="C117" s="46">
        <v>99.58</v>
      </c>
      <c r="D117" s="46"/>
      <c r="E117" s="220"/>
      <c r="F117" s="281"/>
      <c r="G117" s="220">
        <v>99.58</v>
      </c>
      <c r="H117" s="220">
        <v>104.56</v>
      </c>
      <c r="I117" s="281"/>
      <c r="J117" s="89">
        <f>G117/C117*100</f>
        <v>100</v>
      </c>
      <c r="K117" s="90">
        <f>H117/G117*100</f>
        <v>105.00100421771441</v>
      </c>
    </row>
    <row r="118" spans="1:11" ht="12.75" customHeight="1" x14ac:dyDescent="0.2"/>
  </sheetData>
  <mergeCells count="36">
    <mergeCell ref="F114:F117"/>
    <mergeCell ref="F37:F44"/>
    <mergeCell ref="F62:F65"/>
    <mergeCell ref="F70:F74"/>
    <mergeCell ref="F90:F94"/>
    <mergeCell ref="F98:F103"/>
    <mergeCell ref="I114:I117"/>
    <mergeCell ref="I33:I36"/>
    <mergeCell ref="I37:I44"/>
    <mergeCell ref="I62:I65"/>
    <mergeCell ref="I70:I74"/>
    <mergeCell ref="I90:I94"/>
    <mergeCell ref="I98:I103"/>
    <mergeCell ref="F12:F15"/>
    <mergeCell ref="F17:F18"/>
    <mergeCell ref="F20:F32"/>
    <mergeCell ref="I105:I106"/>
    <mergeCell ref="I108:I110"/>
    <mergeCell ref="F105:F106"/>
    <mergeCell ref="F108:F110"/>
    <mergeCell ref="A1:B1"/>
    <mergeCell ref="B7:B9"/>
    <mergeCell ref="A7:A9"/>
    <mergeCell ref="F33:F36"/>
    <mergeCell ref="A2:I2"/>
    <mergeCell ref="A3:I3"/>
    <mergeCell ref="A4:I4"/>
    <mergeCell ref="C7:F7"/>
    <mergeCell ref="F8:F9"/>
    <mergeCell ref="G7:I7"/>
    <mergeCell ref="G8:H8"/>
    <mergeCell ref="I8:I9"/>
    <mergeCell ref="C8:E8"/>
    <mergeCell ref="I12:I15"/>
    <mergeCell ref="I17:I18"/>
    <mergeCell ref="I20:I32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27559055118110237"/>
  <pageSetup paperSize="9" scale="56" fitToHeight="2" orientation="landscape" blackAndWhite="1" horizontalDpi="300" r:id="rId1"/>
  <headerFooter alignWithMargins="0"/>
  <rowBreaks count="2" manualBreakCount="2">
    <brk id="58" max="7" man="1"/>
    <brk id="1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4" sqref="F24"/>
    </sheetView>
  </sheetViews>
  <sheetFormatPr defaultRowHeight="12.75" x14ac:dyDescent="0.2"/>
  <cols>
    <col min="1" max="1" width="4.5703125" style="1" customWidth="1"/>
    <col min="2" max="2" width="22.85546875" style="1" customWidth="1"/>
    <col min="3" max="3" width="16.42578125" style="1" customWidth="1"/>
    <col min="4" max="5" width="16.42578125" style="1" hidden="1" customWidth="1"/>
    <col min="6" max="6" width="50" style="1" customWidth="1"/>
    <col min="7" max="7" width="15.7109375" style="1" customWidth="1"/>
    <col min="8" max="8" width="18.28515625" style="1" customWidth="1"/>
    <col min="9" max="9" width="51.7109375" style="1" customWidth="1"/>
    <col min="10" max="11" width="10.28515625" style="89" bestFit="1" customWidth="1"/>
    <col min="12" max="16384" width="9.140625" style="1"/>
  </cols>
  <sheetData>
    <row r="1" spans="1:11" s="149" customFormat="1" x14ac:dyDescent="0.2">
      <c r="A1" s="291"/>
      <c r="B1" s="291"/>
      <c r="J1" s="151"/>
      <c r="K1" s="151"/>
    </row>
    <row r="2" spans="1:11" s="149" customFormat="1" ht="15.75" customHeight="1" x14ac:dyDescent="0.25">
      <c r="A2" s="292" t="s">
        <v>56</v>
      </c>
      <c r="B2" s="292"/>
      <c r="C2" s="292"/>
      <c r="D2" s="292"/>
      <c r="E2" s="292"/>
      <c r="F2" s="292"/>
      <c r="G2" s="292"/>
      <c r="H2" s="292"/>
      <c r="I2" s="292"/>
      <c r="J2" s="151"/>
      <c r="K2" s="151"/>
    </row>
    <row r="3" spans="1:11" s="149" customFormat="1" ht="15.75" x14ac:dyDescent="0.25">
      <c r="A3" s="293" t="s">
        <v>61</v>
      </c>
      <c r="B3" s="293"/>
      <c r="C3" s="293"/>
      <c r="D3" s="293"/>
      <c r="E3" s="293"/>
      <c r="F3" s="293"/>
      <c r="G3" s="293"/>
      <c r="H3" s="293"/>
      <c r="I3" s="293"/>
      <c r="J3" s="151"/>
      <c r="K3" s="151"/>
    </row>
    <row r="4" spans="1:11" s="149" customFormat="1" ht="15.75" x14ac:dyDescent="0.25">
      <c r="A4" s="293" t="s">
        <v>107</v>
      </c>
      <c r="B4" s="293"/>
      <c r="C4" s="293"/>
      <c r="D4" s="293"/>
      <c r="E4" s="293"/>
      <c r="F4" s="293"/>
      <c r="G4" s="293"/>
      <c r="H4" s="293"/>
      <c r="I4" s="293"/>
      <c r="J4" s="151"/>
      <c r="K4" s="151"/>
    </row>
    <row r="5" spans="1:11" s="149" customFormat="1" ht="15.75" customHeight="1" x14ac:dyDescent="0.2">
      <c r="A5" s="148"/>
      <c r="B5" s="148"/>
      <c r="I5" s="150"/>
      <c r="J5" s="151"/>
      <c r="K5" s="151"/>
    </row>
    <row r="6" spans="1:11" s="149" customFormat="1" ht="15.75" customHeight="1" x14ac:dyDescent="0.2">
      <c r="A6" s="148"/>
      <c r="B6" s="148"/>
      <c r="I6" s="150" t="s">
        <v>44</v>
      </c>
      <c r="J6" s="151"/>
      <c r="K6" s="151"/>
    </row>
    <row r="7" spans="1:11" ht="21" customHeight="1" x14ac:dyDescent="0.2">
      <c r="A7" s="258" t="s">
        <v>0</v>
      </c>
      <c r="B7" s="258" t="s">
        <v>42</v>
      </c>
      <c r="C7" s="266" t="s">
        <v>85</v>
      </c>
      <c r="D7" s="267"/>
      <c r="E7" s="267"/>
      <c r="F7" s="268"/>
      <c r="G7" s="266" t="s">
        <v>96</v>
      </c>
      <c r="H7" s="267"/>
      <c r="I7" s="268"/>
    </row>
    <row r="8" spans="1:11" ht="42.75" customHeight="1" x14ac:dyDescent="0.2">
      <c r="A8" s="259"/>
      <c r="B8" s="259"/>
      <c r="C8" s="269" t="s">
        <v>58</v>
      </c>
      <c r="D8" s="270"/>
      <c r="E8" s="271"/>
      <c r="F8" s="258" t="s">
        <v>62</v>
      </c>
      <c r="G8" s="269" t="s">
        <v>58</v>
      </c>
      <c r="H8" s="270"/>
      <c r="I8" s="258" t="s">
        <v>62</v>
      </c>
    </row>
    <row r="9" spans="1:11" ht="25.5" customHeight="1" x14ac:dyDescent="0.2">
      <c r="A9" s="260"/>
      <c r="B9" s="260"/>
      <c r="C9" s="20" t="s">
        <v>95</v>
      </c>
      <c r="D9" s="19"/>
      <c r="E9" s="20"/>
      <c r="F9" s="260"/>
      <c r="G9" s="20" t="s">
        <v>52</v>
      </c>
      <c r="H9" s="19" t="s">
        <v>93</v>
      </c>
      <c r="I9" s="260"/>
    </row>
    <row r="10" spans="1:11" ht="15" x14ac:dyDescent="0.2">
      <c r="A10" s="28">
        <v>1</v>
      </c>
      <c r="B10" s="29">
        <f>A10+1</f>
        <v>2</v>
      </c>
      <c r="C10" s="29">
        <f t="shared" ref="C10" si="0">B10+1</f>
        <v>3</v>
      </c>
      <c r="D10" s="29"/>
      <c r="E10" s="29"/>
      <c r="F10" s="30">
        <v>4</v>
      </c>
      <c r="G10" s="29">
        <f t="shared" ref="E10:I10" si="1">F10+1</f>
        <v>5</v>
      </c>
      <c r="H10" s="29">
        <v>6</v>
      </c>
      <c r="I10" s="30">
        <f t="shared" si="1"/>
        <v>7</v>
      </c>
    </row>
    <row r="11" spans="1:11" ht="16.5" customHeight="1" x14ac:dyDescent="0.25">
      <c r="A11" s="14">
        <v>1</v>
      </c>
      <c r="B11" s="84" t="s">
        <v>70</v>
      </c>
      <c r="C11" s="15"/>
      <c r="D11" s="15"/>
      <c r="E11" s="15"/>
      <c r="F11" s="13"/>
      <c r="G11" s="15"/>
      <c r="H11" s="230"/>
      <c r="I11" s="126"/>
    </row>
    <row r="12" spans="1:11" ht="48.75" customHeight="1" x14ac:dyDescent="0.25">
      <c r="A12" s="16"/>
      <c r="B12" s="27" t="s">
        <v>1</v>
      </c>
      <c r="C12" s="142">
        <v>311.20999999999998</v>
      </c>
      <c r="D12" s="142"/>
      <c r="E12" s="221"/>
      <c r="F12" s="251" t="s">
        <v>109</v>
      </c>
      <c r="G12" s="221">
        <v>311.20999999999998</v>
      </c>
      <c r="H12" s="221">
        <v>328.33</v>
      </c>
      <c r="I12" s="216" t="str">
        <f>ХВС!I12</f>
        <v>Постановление Комитета от 19.12.2023 г. № 25-к/18</v>
      </c>
      <c r="J12" s="90">
        <f>G12/C12*100</f>
        <v>100</v>
      </c>
      <c r="K12" s="90">
        <f>H12/G12*100</f>
        <v>105.50110857620257</v>
      </c>
    </row>
    <row r="13" spans="1:11" ht="14.25" customHeight="1" x14ac:dyDescent="0.25">
      <c r="A13" s="7">
        <v>2</v>
      </c>
      <c r="B13" s="5" t="s">
        <v>47</v>
      </c>
      <c r="C13" s="12"/>
      <c r="D13" s="127"/>
      <c r="E13" s="232"/>
      <c r="F13" s="128"/>
      <c r="G13" s="232"/>
      <c r="H13" s="232"/>
      <c r="I13" s="128"/>
      <c r="J13" s="93"/>
      <c r="K13" s="93"/>
    </row>
    <row r="14" spans="1:11" s="2" customFormat="1" ht="28.5" customHeight="1" x14ac:dyDescent="0.2">
      <c r="A14" s="152"/>
      <c r="B14" s="195" t="s">
        <v>40</v>
      </c>
      <c r="C14" s="184">
        <v>241.36</v>
      </c>
      <c r="D14" s="184"/>
      <c r="E14" s="222"/>
      <c r="F14" s="156" t="s">
        <v>110</v>
      </c>
      <c r="G14" s="222">
        <v>241.36</v>
      </c>
      <c r="H14" s="222">
        <v>254.63</v>
      </c>
      <c r="I14" s="156" t="str">
        <f>ХВС!I17</f>
        <v>Постановление Комитета от 20.12.2023 г. № 27-к/2</v>
      </c>
      <c r="J14" s="90">
        <f t="shared" ref="J14:J22" si="2">G14/C14*100</f>
        <v>100</v>
      </c>
      <c r="K14" s="90">
        <f t="shared" ref="K14:K22" si="3">H14/G14*100</f>
        <v>105.49801126947298</v>
      </c>
    </row>
    <row r="15" spans="1:11" s="2" customFormat="1" ht="21" hidden="1" customHeight="1" x14ac:dyDescent="0.2">
      <c r="A15" s="9"/>
      <c r="B15" s="171" t="s">
        <v>79</v>
      </c>
      <c r="C15" s="180" t="s">
        <v>108</v>
      </c>
      <c r="D15" s="180"/>
      <c r="E15" s="223"/>
      <c r="F15" s="153"/>
      <c r="G15" s="223" t="str">
        <f>[4]ГВС!$E15</f>
        <v xml:space="preserve"> - </v>
      </c>
      <c r="H15" s="223" t="str">
        <f>[4]ГВС!$F15</f>
        <v xml:space="preserve"> - </v>
      </c>
      <c r="I15" s="153"/>
      <c r="J15" s="90" t="e">
        <f t="shared" si="2"/>
        <v>#VALUE!</v>
      </c>
      <c r="K15" s="90" t="e">
        <f t="shared" si="3"/>
        <v>#VALUE!</v>
      </c>
    </row>
    <row r="16" spans="1:11" s="2" customFormat="1" ht="21" hidden="1" customHeight="1" x14ac:dyDescent="0.2">
      <c r="A16" s="9"/>
      <c r="B16" s="171" t="s">
        <v>80</v>
      </c>
      <c r="C16" s="180">
        <v>0</v>
      </c>
      <c r="D16" s="180"/>
      <c r="E16" s="223"/>
      <c r="F16" s="153"/>
      <c r="G16" s="223">
        <f>[4]ГВС!$E16</f>
        <v>0</v>
      </c>
      <c r="H16" s="223">
        <f>[4]ГВС!$F16</f>
        <v>0</v>
      </c>
      <c r="I16" s="153"/>
      <c r="J16" s="90" t="e">
        <f t="shared" si="2"/>
        <v>#DIV/0!</v>
      </c>
      <c r="K16" s="90" t="e">
        <f t="shared" si="3"/>
        <v>#DIV/0!</v>
      </c>
    </row>
    <row r="17" spans="1:11" s="2" customFormat="1" ht="33" customHeight="1" x14ac:dyDescent="0.2">
      <c r="A17" s="9"/>
      <c r="B17" s="171" t="s">
        <v>55</v>
      </c>
      <c r="C17" s="180">
        <v>334.06</v>
      </c>
      <c r="D17" s="180"/>
      <c r="E17" s="223"/>
      <c r="F17" s="256" t="str">
        <f>F20</f>
        <v>Постановление Правления от 17.12.2018 г. № 26-э/1 
(с изменениями от 28.11.2022)</v>
      </c>
      <c r="G17" s="223">
        <v>334.06</v>
      </c>
      <c r="H17" s="223">
        <v>352.43</v>
      </c>
      <c r="I17" s="219" t="s">
        <v>119</v>
      </c>
      <c r="J17" s="90">
        <f t="shared" si="2"/>
        <v>100</v>
      </c>
      <c r="K17" s="90">
        <f t="shared" si="3"/>
        <v>105.49901215350536</v>
      </c>
    </row>
    <row r="18" spans="1:11" s="2" customFormat="1" ht="14.25" hidden="1" customHeight="1" x14ac:dyDescent="0.2">
      <c r="A18" s="9"/>
      <c r="B18" s="171" t="s">
        <v>81</v>
      </c>
      <c r="C18" s="180">
        <v>0</v>
      </c>
      <c r="D18" s="180"/>
      <c r="E18" s="223"/>
      <c r="F18" s="153"/>
      <c r="G18" s="223">
        <f>[4]ГВС!$E18</f>
        <v>0</v>
      </c>
      <c r="H18" s="223">
        <f>[4]ГВС!$F18</f>
        <v>0</v>
      </c>
      <c r="I18" s="153"/>
      <c r="J18" s="90" t="e">
        <f t="shared" si="2"/>
        <v>#DIV/0!</v>
      </c>
      <c r="K18" s="90" t="e">
        <f t="shared" si="3"/>
        <v>#DIV/0!</v>
      </c>
    </row>
    <row r="19" spans="1:11" s="2" customFormat="1" ht="30" customHeight="1" x14ac:dyDescent="0.2">
      <c r="A19" s="6"/>
      <c r="B19" s="171" t="s">
        <v>10</v>
      </c>
      <c r="C19" s="154">
        <v>278.07</v>
      </c>
      <c r="D19" s="154"/>
      <c r="E19" s="223"/>
      <c r="F19" s="256" t="str">
        <f>F14</f>
        <v>Постановление Правления от 17.12.2018 г. № 27-к/6 
(с изменениями от 28.11.2022)</v>
      </c>
      <c r="G19" s="223">
        <v>278.07</v>
      </c>
      <c r="H19" s="223">
        <v>293.36</v>
      </c>
      <c r="I19" s="219" t="str">
        <f>I14</f>
        <v>Постановление Комитета от 20.12.2023 г. № 27-к/2</v>
      </c>
      <c r="J19" s="90">
        <f t="shared" si="2"/>
        <v>100</v>
      </c>
      <c r="K19" s="90">
        <f t="shared" si="3"/>
        <v>105.49861545653974</v>
      </c>
    </row>
    <row r="20" spans="1:11" s="2" customFormat="1" ht="14.25" customHeight="1" x14ac:dyDescent="0.2">
      <c r="A20" s="9"/>
      <c r="B20" s="171" t="s">
        <v>11</v>
      </c>
      <c r="C20" s="180">
        <v>305.52999999999997</v>
      </c>
      <c r="D20" s="180"/>
      <c r="E20" s="223"/>
      <c r="F20" s="289" t="s">
        <v>118</v>
      </c>
      <c r="G20" s="223">
        <v>305.52999999999997</v>
      </c>
      <c r="H20" s="223">
        <v>322.33</v>
      </c>
      <c r="I20" s="289" t="str">
        <f>I17</f>
        <v>Постановление Комитета от 20.12.2023 г. № 26-э/8</v>
      </c>
      <c r="J20" s="90">
        <f t="shared" si="2"/>
        <v>100</v>
      </c>
      <c r="K20" s="90">
        <f t="shared" si="3"/>
        <v>105.49864170457892</v>
      </c>
    </row>
    <row r="21" spans="1:11" s="2" customFormat="1" ht="14.25" customHeight="1" x14ac:dyDescent="0.2">
      <c r="A21" s="9"/>
      <c r="B21" s="171" t="s">
        <v>12</v>
      </c>
      <c r="C21" s="180">
        <v>308.01</v>
      </c>
      <c r="D21" s="180"/>
      <c r="E21" s="223"/>
      <c r="F21" s="287"/>
      <c r="G21" s="223">
        <v>308.01</v>
      </c>
      <c r="H21" s="223">
        <v>324.95</v>
      </c>
      <c r="I21" s="287"/>
      <c r="J21" s="90">
        <f t="shared" si="2"/>
        <v>100</v>
      </c>
      <c r="K21" s="90">
        <f t="shared" si="3"/>
        <v>105.49982143436903</v>
      </c>
    </row>
    <row r="22" spans="1:11" s="2" customFormat="1" ht="14.25" customHeight="1" x14ac:dyDescent="0.2">
      <c r="A22" s="146"/>
      <c r="B22" s="190" t="s">
        <v>13</v>
      </c>
      <c r="C22" s="201">
        <v>254.51</v>
      </c>
      <c r="D22" s="201"/>
      <c r="E22" s="224"/>
      <c r="F22" s="288"/>
      <c r="G22" s="224">
        <v>254.51</v>
      </c>
      <c r="H22" s="224">
        <v>268.51</v>
      </c>
      <c r="I22" s="288"/>
      <c r="J22" s="90">
        <f t="shared" si="2"/>
        <v>100</v>
      </c>
      <c r="K22" s="90">
        <f t="shared" si="3"/>
        <v>105.50076617814624</v>
      </c>
    </row>
    <row r="23" spans="1:11" s="2" customFormat="1" ht="14.25" customHeight="1" x14ac:dyDescent="0.25">
      <c r="A23" s="7">
        <v>3</v>
      </c>
      <c r="B23" s="5" t="s">
        <v>48</v>
      </c>
      <c r="C23" s="18"/>
      <c r="D23" s="129"/>
      <c r="E23" s="232"/>
      <c r="F23" s="231"/>
      <c r="G23" s="232"/>
      <c r="H23" s="232"/>
      <c r="I23" s="231"/>
      <c r="J23" s="93"/>
      <c r="K23" s="93"/>
    </row>
    <row r="24" spans="1:11" s="2" customFormat="1" ht="51.75" customHeight="1" x14ac:dyDescent="0.2">
      <c r="A24" s="202"/>
      <c r="B24" s="203" t="s">
        <v>35</v>
      </c>
      <c r="C24" s="91">
        <v>109.78</v>
      </c>
      <c r="D24" s="91"/>
      <c r="E24" s="225"/>
      <c r="F24" s="156" t="str">
        <f>ХВС!F47</f>
        <v>Постановление Правления от 04.12.2018 г. № 22-к/12 
(с изменениями от 28.11.2022)</v>
      </c>
      <c r="G24" s="225">
        <v>109.78</v>
      </c>
      <c r="H24" s="225">
        <v>115.82</v>
      </c>
      <c r="I24" s="217" t="str">
        <f>ХВС!I47</f>
        <v>Постановление Комитета от 19.12.2023 г. № 25-к/5</v>
      </c>
      <c r="J24" s="90">
        <f t="shared" ref="J24:J27" si="4">G24/C24*100</f>
        <v>100</v>
      </c>
      <c r="K24" s="90">
        <f t="shared" ref="K24:K27" si="5">H24/G24*100</f>
        <v>105.50191291674258</v>
      </c>
    </row>
    <row r="25" spans="1:11" s="2" customFormat="1" ht="14.25" customHeight="1" x14ac:dyDescent="0.2">
      <c r="A25" s="202"/>
      <c r="B25" s="203" t="s">
        <v>38</v>
      </c>
      <c r="C25" s="91">
        <v>316.57</v>
      </c>
      <c r="D25" s="91"/>
      <c r="E25" s="225"/>
      <c r="F25" s="289" t="s">
        <v>117</v>
      </c>
      <c r="G25" s="225">
        <v>316.57</v>
      </c>
      <c r="H25" s="225">
        <v>333.98</v>
      </c>
      <c r="I25" s="289" t="s">
        <v>120</v>
      </c>
      <c r="J25" s="90">
        <f t="shared" si="4"/>
        <v>100</v>
      </c>
      <c r="K25" s="90">
        <f t="shared" si="5"/>
        <v>105.4995735540323</v>
      </c>
    </row>
    <row r="26" spans="1:11" s="2" customFormat="1" ht="14.25" customHeight="1" x14ac:dyDescent="0.2">
      <c r="A26" s="204"/>
      <c r="B26" s="171" t="s">
        <v>36</v>
      </c>
      <c r="C26" s="91">
        <v>340.72</v>
      </c>
      <c r="D26" s="91"/>
      <c r="E26" s="223"/>
      <c r="F26" s="287"/>
      <c r="G26" s="223">
        <v>340.72</v>
      </c>
      <c r="H26" s="223">
        <v>359.46</v>
      </c>
      <c r="I26" s="287"/>
      <c r="J26" s="90">
        <f t="shared" si="4"/>
        <v>100</v>
      </c>
      <c r="K26" s="90">
        <f t="shared" si="5"/>
        <v>105.50011739845033</v>
      </c>
    </row>
    <row r="27" spans="1:11" s="2" customFormat="1" ht="14.25" customHeight="1" x14ac:dyDescent="0.2">
      <c r="A27" s="204"/>
      <c r="B27" s="171" t="s">
        <v>39</v>
      </c>
      <c r="C27" s="91">
        <v>258.69</v>
      </c>
      <c r="D27" s="91"/>
      <c r="E27" s="223"/>
      <c r="F27" s="288"/>
      <c r="G27" s="223">
        <v>258.69</v>
      </c>
      <c r="H27" s="223">
        <v>272.92</v>
      </c>
      <c r="I27" s="288"/>
      <c r="J27" s="90">
        <f t="shared" si="4"/>
        <v>100</v>
      </c>
      <c r="K27" s="90">
        <f t="shared" si="5"/>
        <v>105.50079245428891</v>
      </c>
    </row>
    <row r="28" spans="1:11" ht="30" customHeight="1" x14ac:dyDescent="0.25">
      <c r="A28" s="7">
        <v>4</v>
      </c>
      <c r="B28" s="5" t="s">
        <v>71</v>
      </c>
      <c r="C28" s="18"/>
      <c r="D28" s="129"/>
      <c r="E28" s="232"/>
      <c r="F28" s="231"/>
      <c r="G28" s="232"/>
      <c r="H28" s="232"/>
      <c r="I28" s="231"/>
      <c r="J28" s="93"/>
      <c r="K28" s="93"/>
    </row>
    <row r="29" spans="1:11" ht="33" customHeight="1" x14ac:dyDescent="0.2">
      <c r="A29" s="11"/>
      <c r="B29" s="195" t="s">
        <v>14</v>
      </c>
      <c r="C29" s="44">
        <v>321.68</v>
      </c>
      <c r="D29" s="44"/>
      <c r="E29" s="222"/>
      <c r="F29" s="256" t="s">
        <v>121</v>
      </c>
      <c r="G29" s="222">
        <v>321.68</v>
      </c>
      <c r="H29" s="222">
        <v>339.37</v>
      </c>
      <c r="I29" s="219" t="s">
        <v>124</v>
      </c>
      <c r="J29" s="90">
        <f>G29/C29*100</f>
        <v>100</v>
      </c>
      <c r="K29" s="90">
        <f>H29/G29*100</f>
        <v>105.49925391693608</v>
      </c>
    </row>
    <row r="30" spans="1:11" ht="39" customHeight="1" x14ac:dyDescent="0.2">
      <c r="A30" s="9"/>
      <c r="B30" s="171" t="s">
        <v>15</v>
      </c>
      <c r="C30" s="98">
        <v>232.45</v>
      </c>
      <c r="D30" s="98"/>
      <c r="E30" s="223"/>
      <c r="F30" s="252" t="s">
        <v>122</v>
      </c>
      <c r="G30" s="223">
        <v>232.45</v>
      </c>
      <c r="H30" s="223">
        <v>245.23</v>
      </c>
      <c r="I30" s="218" t="s">
        <v>102</v>
      </c>
      <c r="J30" s="90">
        <f>G30/C30*100</f>
        <v>100</v>
      </c>
      <c r="K30" s="90">
        <f>H30/G30*100</f>
        <v>105.49795654979566</v>
      </c>
    </row>
    <row r="31" spans="1:11" s="2" customFormat="1" ht="33" customHeight="1" x14ac:dyDescent="0.2">
      <c r="A31" s="9"/>
      <c r="B31" s="171" t="s">
        <v>17</v>
      </c>
      <c r="C31" s="26">
        <v>273.83</v>
      </c>
      <c r="D31" s="26"/>
      <c r="E31" s="223"/>
      <c r="F31" s="289" t="s">
        <v>121</v>
      </c>
      <c r="G31" s="223">
        <v>273.83</v>
      </c>
      <c r="H31" s="223">
        <v>288.89</v>
      </c>
      <c r="I31" s="289" t="s">
        <v>124</v>
      </c>
      <c r="J31" s="90">
        <f t="shared" ref="J31:J34" si="6">G31/C31*100</f>
        <v>100</v>
      </c>
      <c r="K31" s="90">
        <f t="shared" ref="K31:K34" si="7">H31/G31*100</f>
        <v>105.49976262644707</v>
      </c>
    </row>
    <row r="32" spans="1:11" s="2" customFormat="1" ht="14.25" customHeight="1" x14ac:dyDescent="0.2">
      <c r="A32" s="9"/>
      <c r="B32" s="171" t="s">
        <v>18</v>
      </c>
      <c r="C32" s="26">
        <v>222.97</v>
      </c>
      <c r="D32" s="26"/>
      <c r="E32" s="223"/>
      <c r="F32" s="287"/>
      <c r="G32" s="223">
        <v>222.97</v>
      </c>
      <c r="H32" s="223">
        <v>235.23</v>
      </c>
      <c r="I32" s="287"/>
      <c r="J32" s="90">
        <f t="shared" si="6"/>
        <v>100</v>
      </c>
      <c r="K32" s="90">
        <f t="shared" si="7"/>
        <v>105.49849755572498</v>
      </c>
    </row>
    <row r="33" spans="1:11" ht="14.25" customHeight="1" x14ac:dyDescent="0.2">
      <c r="A33" s="9"/>
      <c r="B33" s="171" t="s">
        <v>46</v>
      </c>
      <c r="C33" s="26">
        <v>224.6</v>
      </c>
      <c r="D33" s="26"/>
      <c r="E33" s="223"/>
      <c r="F33" s="290"/>
      <c r="G33" s="223">
        <v>224.6</v>
      </c>
      <c r="H33" s="223">
        <v>236.95</v>
      </c>
      <c r="I33" s="290"/>
      <c r="J33" s="90">
        <f t="shared" si="6"/>
        <v>100</v>
      </c>
      <c r="K33" s="90">
        <f t="shared" si="7"/>
        <v>105.49866429207479</v>
      </c>
    </row>
    <row r="34" spans="1:11" ht="36" customHeight="1" x14ac:dyDescent="0.2">
      <c r="A34" s="146"/>
      <c r="B34" s="190" t="s">
        <v>45</v>
      </c>
      <c r="C34" s="43">
        <v>205.13</v>
      </c>
      <c r="D34" s="43"/>
      <c r="E34" s="224"/>
      <c r="F34" s="255" t="s">
        <v>123</v>
      </c>
      <c r="G34" s="224">
        <v>205.13</v>
      </c>
      <c r="H34" s="224">
        <v>216.41</v>
      </c>
      <c r="I34" s="255" t="s">
        <v>125</v>
      </c>
      <c r="J34" s="90">
        <f t="shared" si="6"/>
        <v>100</v>
      </c>
      <c r="K34" s="90">
        <f t="shared" si="7"/>
        <v>105.49895188417102</v>
      </c>
    </row>
    <row r="35" spans="1:11" ht="30.75" customHeight="1" x14ac:dyDescent="0.25">
      <c r="A35" s="7">
        <v>5</v>
      </c>
      <c r="B35" s="5" t="s">
        <v>72</v>
      </c>
      <c r="C35" s="18"/>
      <c r="D35" s="129"/>
      <c r="E35" s="232"/>
      <c r="F35" s="231"/>
      <c r="G35" s="232"/>
      <c r="H35" s="232"/>
      <c r="I35" s="231"/>
      <c r="J35" s="93"/>
      <c r="K35" s="93"/>
    </row>
    <row r="36" spans="1:11" ht="14.25" customHeight="1" x14ac:dyDescent="0.2">
      <c r="A36" s="10"/>
      <c r="B36" s="21" t="s">
        <v>19</v>
      </c>
      <c r="C36" s="100">
        <v>250.71</v>
      </c>
      <c r="D36" s="100"/>
      <c r="E36" s="226"/>
      <c r="F36" s="286" t="str">
        <f>F20</f>
        <v>Постановление Правления от 17.12.2018 г. № 26-э/1 
(с изменениями от 28.11.2022)</v>
      </c>
      <c r="G36" s="226">
        <v>250.71</v>
      </c>
      <c r="H36" s="226">
        <v>264.5</v>
      </c>
      <c r="I36" s="286" t="str">
        <f>I20</f>
        <v>Постановление Комитета от 20.12.2023 г. № 26-э/8</v>
      </c>
      <c r="J36" s="90">
        <f t="shared" ref="J36:J39" si="8">G36/C36*100</f>
        <v>100</v>
      </c>
      <c r="K36" s="90">
        <f t="shared" ref="K36:K39" si="9">H36/G36*100</f>
        <v>105.50037892385625</v>
      </c>
    </row>
    <row r="37" spans="1:11" s="2" customFormat="1" ht="14.25" hidden="1" customHeight="1" x14ac:dyDescent="0.2">
      <c r="A37" s="9"/>
      <c r="B37" s="24" t="s">
        <v>20</v>
      </c>
      <c r="C37" s="100">
        <v>0</v>
      </c>
      <c r="D37" s="100"/>
      <c r="E37" s="227"/>
      <c r="F37" s="287"/>
      <c r="G37" s="227">
        <f>[4]ГВС!$E37</f>
        <v>0</v>
      </c>
      <c r="H37" s="227">
        <v>0</v>
      </c>
      <c r="I37" s="287"/>
      <c r="J37" s="90" t="e">
        <f t="shared" si="8"/>
        <v>#DIV/0!</v>
      </c>
      <c r="K37" s="90" t="e">
        <f t="shared" si="9"/>
        <v>#DIV/0!</v>
      </c>
    </row>
    <row r="38" spans="1:11" s="2" customFormat="1" ht="14.25" customHeight="1" x14ac:dyDescent="0.2">
      <c r="A38" s="9"/>
      <c r="B38" s="24" t="s">
        <v>21</v>
      </c>
      <c r="C38" s="100">
        <v>253.85</v>
      </c>
      <c r="D38" s="100"/>
      <c r="E38" s="227"/>
      <c r="F38" s="287"/>
      <c r="G38" s="227">
        <v>253.85</v>
      </c>
      <c r="H38" s="227">
        <v>267.81</v>
      </c>
      <c r="I38" s="287"/>
      <c r="J38" s="90">
        <f t="shared" si="8"/>
        <v>100</v>
      </c>
      <c r="K38" s="90">
        <f t="shared" si="9"/>
        <v>105.49931061650581</v>
      </c>
    </row>
    <row r="39" spans="1:11" s="2" customFormat="1" ht="14.25" customHeight="1" x14ac:dyDescent="0.2">
      <c r="A39" s="9"/>
      <c r="B39" s="24" t="s">
        <v>22</v>
      </c>
      <c r="C39" s="100">
        <v>236.07</v>
      </c>
      <c r="D39" s="100"/>
      <c r="E39" s="227"/>
      <c r="F39" s="288"/>
      <c r="G39" s="227">
        <v>236.07</v>
      </c>
      <c r="H39" s="227">
        <v>249.05</v>
      </c>
      <c r="I39" s="288"/>
      <c r="J39" s="90">
        <f t="shared" si="8"/>
        <v>100</v>
      </c>
      <c r="K39" s="90">
        <f t="shared" si="9"/>
        <v>105.49836912780108</v>
      </c>
    </row>
    <row r="40" spans="1:11" ht="17.25" customHeight="1" x14ac:dyDescent="0.25">
      <c r="A40" s="7">
        <v>6</v>
      </c>
      <c r="B40" s="5" t="s">
        <v>74</v>
      </c>
      <c r="C40" s="18"/>
      <c r="D40" s="129"/>
      <c r="E40" s="232"/>
      <c r="F40" s="231"/>
      <c r="G40" s="232"/>
      <c r="H40" s="232"/>
      <c r="I40" s="231"/>
      <c r="J40" s="93"/>
      <c r="K40" s="93"/>
    </row>
    <row r="41" spans="1:11" ht="14.25" customHeight="1" x14ac:dyDescent="0.2">
      <c r="A41" s="10"/>
      <c r="B41" s="21" t="s">
        <v>25</v>
      </c>
      <c r="C41" s="142">
        <v>321.54000000000002</v>
      </c>
      <c r="D41" s="142"/>
      <c r="E41" s="226"/>
      <c r="F41" s="286" t="s">
        <v>126</v>
      </c>
      <c r="G41" s="226">
        <v>321.54000000000002</v>
      </c>
      <c r="H41" s="226">
        <v>339.22</v>
      </c>
      <c r="I41" s="286" t="s">
        <v>127</v>
      </c>
      <c r="J41" s="90">
        <f t="shared" ref="J41:J44" si="10">G41/C41*100</f>
        <v>100</v>
      </c>
      <c r="K41" s="90">
        <f t="shared" ref="K41:K44" si="11">H41/G41*100</f>
        <v>105.49853828450581</v>
      </c>
    </row>
    <row r="42" spans="1:11" s="2" customFormat="1" ht="14.25" customHeight="1" x14ac:dyDescent="0.2">
      <c r="A42" s="9"/>
      <c r="B42" s="24" t="s">
        <v>26</v>
      </c>
      <c r="C42" s="142">
        <v>260.99</v>
      </c>
      <c r="D42" s="142"/>
      <c r="E42" s="227"/>
      <c r="F42" s="287"/>
      <c r="G42" s="227">
        <v>260.99</v>
      </c>
      <c r="H42" s="227">
        <v>275.33999999999997</v>
      </c>
      <c r="I42" s="287"/>
      <c r="J42" s="90">
        <f t="shared" si="10"/>
        <v>100</v>
      </c>
      <c r="K42" s="90">
        <f t="shared" si="11"/>
        <v>105.49829495382963</v>
      </c>
    </row>
    <row r="43" spans="1:11" s="2" customFormat="1" ht="14.25" customHeight="1" x14ac:dyDescent="0.2">
      <c r="A43" s="9"/>
      <c r="B43" s="24" t="s">
        <v>34</v>
      </c>
      <c r="C43" s="142">
        <v>123.33</v>
      </c>
      <c r="D43" s="142"/>
      <c r="E43" s="227"/>
      <c r="F43" s="287"/>
      <c r="G43" s="227">
        <v>123.33</v>
      </c>
      <c r="H43" s="227">
        <v>130.11000000000001</v>
      </c>
      <c r="I43" s="287"/>
      <c r="J43" s="90">
        <f t="shared" si="10"/>
        <v>100</v>
      </c>
      <c r="K43" s="90">
        <f t="shared" si="11"/>
        <v>105.49744587691561</v>
      </c>
    </row>
    <row r="44" spans="1:11" s="2" customFormat="1" ht="14.25" customHeight="1" x14ac:dyDescent="0.2">
      <c r="A44" s="8"/>
      <c r="B44" s="21" t="s">
        <v>27</v>
      </c>
      <c r="C44" s="142">
        <v>292.98</v>
      </c>
      <c r="D44" s="142"/>
      <c r="E44" s="226"/>
      <c r="F44" s="288"/>
      <c r="G44" s="226">
        <v>292.98</v>
      </c>
      <c r="H44" s="226">
        <v>309.08999999999997</v>
      </c>
      <c r="I44" s="288"/>
      <c r="J44" s="90">
        <f t="shared" si="10"/>
        <v>100</v>
      </c>
      <c r="K44" s="90">
        <f t="shared" si="11"/>
        <v>105.49866885111609</v>
      </c>
    </row>
    <row r="45" spans="1:11" s="4" customFormat="1" ht="14.25" customHeight="1" x14ac:dyDescent="0.25">
      <c r="A45" s="7">
        <v>7</v>
      </c>
      <c r="B45" s="5" t="s">
        <v>49</v>
      </c>
      <c r="C45" s="18"/>
      <c r="D45" s="129"/>
      <c r="E45" s="232"/>
      <c r="F45" s="231"/>
      <c r="G45" s="232"/>
      <c r="H45" s="232"/>
      <c r="I45" s="231"/>
      <c r="J45" s="93"/>
      <c r="K45" s="93"/>
    </row>
    <row r="46" spans="1:11" ht="32.25" customHeight="1" x14ac:dyDescent="0.2">
      <c r="A46" s="11"/>
      <c r="B46" s="27" t="s">
        <v>28</v>
      </c>
      <c r="C46" s="44">
        <v>293.39999999999998</v>
      </c>
      <c r="D46" s="44"/>
      <c r="E46" s="221"/>
      <c r="F46" s="156" t="s">
        <v>128</v>
      </c>
      <c r="G46" s="221">
        <v>293.39999999999998</v>
      </c>
      <c r="H46" s="221">
        <v>309.54000000000002</v>
      </c>
      <c r="I46" s="253" t="s">
        <v>129</v>
      </c>
      <c r="J46" s="90">
        <f t="shared" ref="J46:J49" si="12">G46/C46*100</f>
        <v>100</v>
      </c>
      <c r="K46" s="90">
        <f t="shared" ref="K46:K49" si="13">H46/G46*100</f>
        <v>105.50102249488754</v>
      </c>
    </row>
    <row r="47" spans="1:11" s="2" customFormat="1" ht="36" customHeight="1" x14ac:dyDescent="0.2">
      <c r="A47" s="62"/>
      <c r="B47" s="63" t="s">
        <v>29</v>
      </c>
      <c r="C47" s="105">
        <v>198.58</v>
      </c>
      <c r="D47" s="105"/>
      <c r="E47" s="228"/>
      <c r="F47" s="255" t="s">
        <v>130</v>
      </c>
      <c r="G47" s="228">
        <v>198.58</v>
      </c>
      <c r="H47" s="228">
        <v>209.5</v>
      </c>
      <c r="I47" s="255" t="s">
        <v>131</v>
      </c>
      <c r="J47" s="90">
        <f t="shared" si="12"/>
        <v>100</v>
      </c>
      <c r="K47" s="90">
        <f t="shared" si="13"/>
        <v>105.49904320676804</v>
      </c>
    </row>
    <row r="48" spans="1:11" s="2" customFormat="1" ht="14.25" customHeight="1" x14ac:dyDescent="0.2">
      <c r="A48" s="9"/>
      <c r="B48" s="24" t="s">
        <v>30</v>
      </c>
      <c r="C48" s="142">
        <v>189.54</v>
      </c>
      <c r="D48" s="142"/>
      <c r="E48" s="227"/>
      <c r="F48" s="286" t="str">
        <f>F46</f>
        <v>Постановление Правления от 13.12.2019 г. № 19-э/9
(с изменениями от 28.11.2022)</v>
      </c>
      <c r="G48" s="227">
        <v>189.54</v>
      </c>
      <c r="H48" s="227">
        <v>199.96</v>
      </c>
      <c r="I48" s="286" t="str">
        <f>I46</f>
        <v>Постановление Правления от 13.12.2019 г. № 19-э/9
(с изменениями от 19.12.2023)</v>
      </c>
      <c r="J48" s="90">
        <f t="shared" si="12"/>
        <v>100</v>
      </c>
      <c r="K48" s="90">
        <f t="shared" si="13"/>
        <v>105.49752031233514</v>
      </c>
    </row>
    <row r="49" spans="1:11" s="2" customFormat="1" ht="15" customHeight="1" x14ac:dyDescent="0.2">
      <c r="A49" s="146"/>
      <c r="B49" s="147" t="s">
        <v>31</v>
      </c>
      <c r="C49" s="43">
        <v>261.23</v>
      </c>
      <c r="D49" s="43"/>
      <c r="E49" s="229"/>
      <c r="F49" s="288"/>
      <c r="G49" s="229">
        <v>261.22000000000003</v>
      </c>
      <c r="H49" s="229">
        <v>275.58999999999997</v>
      </c>
      <c r="I49" s="288"/>
      <c r="J49" s="90">
        <f t="shared" si="12"/>
        <v>99.996171955747812</v>
      </c>
      <c r="K49" s="90">
        <f t="shared" si="13"/>
        <v>105.50111017533112</v>
      </c>
    </row>
  </sheetData>
  <mergeCells count="24">
    <mergeCell ref="C8:E8"/>
    <mergeCell ref="I48:I49"/>
    <mergeCell ref="A1:B1"/>
    <mergeCell ref="A7:A9"/>
    <mergeCell ref="B7:B9"/>
    <mergeCell ref="A2:I2"/>
    <mergeCell ref="A3:I3"/>
    <mergeCell ref="A4:I4"/>
    <mergeCell ref="C7:F7"/>
    <mergeCell ref="G7:I7"/>
    <mergeCell ref="G8:H8"/>
    <mergeCell ref="F8:F9"/>
    <mergeCell ref="I8:I9"/>
    <mergeCell ref="F48:F49"/>
    <mergeCell ref="F31:F33"/>
    <mergeCell ref="F36:F39"/>
    <mergeCell ref="F41:F44"/>
    <mergeCell ref="F20:F22"/>
    <mergeCell ref="F25:F27"/>
    <mergeCell ref="I20:I22"/>
    <mergeCell ref="I25:I27"/>
    <mergeCell ref="I31:I33"/>
    <mergeCell ref="I36:I39"/>
    <mergeCell ref="I41:I44"/>
  </mergeCells>
  <phoneticPr fontId="1" type="noConversion"/>
  <printOptions horizontalCentered="1"/>
  <pageMargins left="0.19685039370078741" right="0.39370078740157483" top="0.39370078740157483" bottom="0.39370078740157483" header="0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C27" sqref="C27"/>
    </sheetView>
  </sheetViews>
  <sheetFormatPr defaultRowHeight="12.75" x14ac:dyDescent="0.2"/>
  <cols>
    <col min="1" max="1" width="3.7109375" style="1" customWidth="1"/>
    <col min="2" max="2" width="36.85546875" style="1" customWidth="1"/>
    <col min="3" max="3" width="16.85546875" style="1" customWidth="1"/>
    <col min="4" max="5" width="16.85546875" style="1" hidden="1" customWidth="1"/>
    <col min="6" max="6" width="49.42578125" style="1" customWidth="1"/>
    <col min="7" max="7" width="16.42578125" style="1" customWidth="1"/>
    <col min="8" max="8" width="18.85546875" style="1" customWidth="1"/>
    <col min="9" max="9" width="49.42578125" style="1" customWidth="1"/>
    <col min="10" max="16384" width="9.140625" style="1"/>
  </cols>
  <sheetData>
    <row r="1" spans="1:9" x14ac:dyDescent="0.2">
      <c r="A1" s="257"/>
      <c r="B1" s="257"/>
    </row>
    <row r="2" spans="1:9" ht="15.75" customHeight="1" x14ac:dyDescent="0.25">
      <c r="A2" s="264" t="s">
        <v>56</v>
      </c>
      <c r="B2" s="264"/>
      <c r="C2" s="264"/>
      <c r="D2" s="264"/>
      <c r="E2" s="264"/>
      <c r="F2" s="264"/>
      <c r="G2" s="264"/>
      <c r="H2" s="264"/>
      <c r="I2" s="264"/>
    </row>
    <row r="3" spans="1:9" ht="15.75" x14ac:dyDescent="0.25">
      <c r="A3" s="265" t="s">
        <v>63</v>
      </c>
      <c r="B3" s="265"/>
      <c r="C3" s="265"/>
      <c r="D3" s="265"/>
      <c r="E3" s="265"/>
      <c r="F3" s="265"/>
      <c r="G3" s="265"/>
      <c r="H3" s="265"/>
      <c r="I3" s="265"/>
    </row>
    <row r="4" spans="1:9" ht="15.75" x14ac:dyDescent="0.25">
      <c r="A4" s="293" t="s">
        <v>107</v>
      </c>
      <c r="B4" s="293"/>
      <c r="C4" s="293"/>
      <c r="D4" s="293"/>
      <c r="E4" s="293"/>
      <c r="F4" s="293"/>
      <c r="G4" s="293"/>
      <c r="H4" s="293"/>
      <c r="I4" s="293"/>
    </row>
    <row r="5" spans="1:9" ht="15.75" x14ac:dyDescent="0.25">
      <c r="A5" s="104"/>
      <c r="B5" s="104"/>
      <c r="C5" s="104"/>
      <c r="D5" s="104"/>
      <c r="E5" s="239"/>
      <c r="F5" s="104"/>
      <c r="G5" s="104"/>
      <c r="H5" s="104"/>
      <c r="I5" s="104"/>
    </row>
    <row r="6" spans="1:9" ht="15.75" customHeight="1" x14ac:dyDescent="0.2">
      <c r="A6" s="3"/>
      <c r="B6" s="3"/>
      <c r="I6" s="55" t="s">
        <v>44</v>
      </c>
    </row>
    <row r="7" spans="1:9" ht="18" customHeight="1" x14ac:dyDescent="0.2">
      <c r="A7" s="258" t="s">
        <v>0</v>
      </c>
      <c r="B7" s="258" t="s">
        <v>42</v>
      </c>
      <c r="C7" s="266" t="s">
        <v>85</v>
      </c>
      <c r="D7" s="267"/>
      <c r="E7" s="267"/>
      <c r="F7" s="268"/>
      <c r="G7" s="266" t="s">
        <v>96</v>
      </c>
      <c r="H7" s="267"/>
      <c r="I7" s="268"/>
    </row>
    <row r="8" spans="1:9" ht="48" customHeight="1" x14ac:dyDescent="0.2">
      <c r="A8" s="259"/>
      <c r="B8" s="259"/>
      <c r="C8" s="269" t="s">
        <v>58</v>
      </c>
      <c r="D8" s="270"/>
      <c r="E8" s="271"/>
      <c r="F8" s="258" t="s">
        <v>62</v>
      </c>
      <c r="G8" s="269" t="s">
        <v>58</v>
      </c>
      <c r="H8" s="270"/>
      <c r="I8" s="258" t="s">
        <v>62</v>
      </c>
    </row>
    <row r="9" spans="1:9" ht="27.75" customHeight="1" x14ac:dyDescent="0.2">
      <c r="A9" s="260"/>
      <c r="B9" s="260"/>
      <c r="C9" s="20" t="s">
        <v>95</v>
      </c>
      <c r="D9" s="19"/>
      <c r="E9" s="20"/>
      <c r="F9" s="260"/>
      <c r="G9" s="20" t="s">
        <v>52</v>
      </c>
      <c r="H9" s="19" t="s">
        <v>93</v>
      </c>
      <c r="I9" s="260"/>
    </row>
    <row r="10" spans="1:9" ht="15" x14ac:dyDescent="0.2">
      <c r="A10" s="28">
        <v>1</v>
      </c>
      <c r="B10" s="29">
        <f>A10+1</f>
        <v>2</v>
      </c>
      <c r="C10" s="29">
        <f t="shared" ref="C10" si="0">B10+1</f>
        <v>3</v>
      </c>
      <c r="D10" s="29"/>
      <c r="E10" s="29"/>
      <c r="F10" s="30">
        <v>4</v>
      </c>
      <c r="G10" s="29">
        <f t="shared" ref="G10:I10" si="1">F10+1</f>
        <v>5</v>
      </c>
      <c r="H10" s="29">
        <v>6</v>
      </c>
      <c r="I10" s="30">
        <f t="shared" si="1"/>
        <v>7</v>
      </c>
    </row>
    <row r="11" spans="1:9" ht="18.75" customHeight="1" x14ac:dyDescent="0.25">
      <c r="A11" s="14">
        <v>1</v>
      </c>
      <c r="B11" s="84" t="s">
        <v>70</v>
      </c>
      <c r="C11" s="15"/>
      <c r="D11" s="15"/>
      <c r="E11" s="109"/>
      <c r="F11" s="31"/>
      <c r="G11" s="109"/>
      <c r="H11" s="109"/>
      <c r="I11" s="130"/>
    </row>
    <row r="12" spans="1:9" ht="14.25" customHeight="1" x14ac:dyDescent="0.25">
      <c r="A12" s="16"/>
      <c r="B12" s="77" t="s">
        <v>1</v>
      </c>
      <c r="C12" s="17"/>
      <c r="D12" s="107"/>
      <c r="E12" s="17"/>
      <c r="F12" s="272" t="s">
        <v>109</v>
      </c>
      <c r="G12" s="17"/>
      <c r="H12" s="107"/>
      <c r="I12" s="272" t="str">
        <f>ХВС!I12</f>
        <v>Постановление Комитета от 19.12.2023 г. № 25-к/18</v>
      </c>
    </row>
    <row r="13" spans="1:9" ht="14.25" customHeight="1" x14ac:dyDescent="0.2">
      <c r="A13" s="32"/>
      <c r="B13" s="73" t="s">
        <v>50</v>
      </c>
      <c r="C13" s="100">
        <v>5.0199999999999996</v>
      </c>
      <c r="D13" s="100"/>
      <c r="E13" s="237"/>
      <c r="F13" s="262"/>
      <c r="G13" s="215">
        <v>5.0199999999999996</v>
      </c>
      <c r="H13" s="215">
        <v>5.27</v>
      </c>
      <c r="I13" s="262"/>
    </row>
    <row r="14" spans="1:9" ht="14.25" customHeight="1" x14ac:dyDescent="0.25">
      <c r="A14" s="33"/>
      <c r="B14" s="78" t="s">
        <v>43</v>
      </c>
      <c r="C14" s="26"/>
      <c r="D14" s="112"/>
      <c r="E14" s="26"/>
      <c r="F14" s="262"/>
      <c r="G14" s="26"/>
      <c r="H14" s="194"/>
      <c r="I14" s="262"/>
    </row>
    <row r="15" spans="1:9" ht="14.25" customHeight="1" x14ac:dyDescent="0.2">
      <c r="A15" s="34"/>
      <c r="B15" s="73" t="s">
        <v>50</v>
      </c>
      <c r="C15" s="100">
        <v>7.23</v>
      </c>
      <c r="D15" s="100"/>
      <c r="E15" s="237"/>
      <c r="F15" s="263"/>
      <c r="G15" s="215">
        <v>7.23</v>
      </c>
      <c r="H15" s="215">
        <v>7.59</v>
      </c>
      <c r="I15" s="263"/>
    </row>
    <row r="16" spans="1:9" ht="14.25" customHeight="1" x14ac:dyDescent="0.2">
      <c r="A16" s="35"/>
      <c r="B16" s="73" t="s">
        <v>51</v>
      </c>
      <c r="C16" s="100"/>
      <c r="D16" s="124"/>
      <c r="E16" s="237"/>
      <c r="F16" s="131"/>
      <c r="G16" s="215"/>
      <c r="H16" s="124"/>
      <c r="I16" s="131"/>
    </row>
    <row r="17" spans="1:9" ht="14.25" customHeight="1" x14ac:dyDescent="0.25">
      <c r="A17" s="7">
        <v>2</v>
      </c>
      <c r="B17" s="71" t="s">
        <v>47</v>
      </c>
      <c r="C17" s="15"/>
      <c r="D17" s="109"/>
      <c r="E17" s="15"/>
      <c r="F17" s="109"/>
      <c r="G17" s="15"/>
      <c r="H17" s="109"/>
      <c r="I17" s="109"/>
    </row>
    <row r="18" spans="1:9" s="2" customFormat="1" ht="14.25" customHeight="1" x14ac:dyDescent="0.2">
      <c r="A18" s="36"/>
      <c r="B18" s="72" t="s">
        <v>40</v>
      </c>
      <c r="C18" s="22"/>
      <c r="D18" s="110"/>
      <c r="E18" s="22"/>
      <c r="F18" s="120"/>
      <c r="G18" s="22"/>
      <c r="H18" s="110"/>
      <c r="I18" s="120"/>
    </row>
    <row r="19" spans="1:9" ht="38.25" customHeight="1" x14ac:dyDescent="0.2">
      <c r="A19" s="33"/>
      <c r="B19" s="73" t="s">
        <v>50</v>
      </c>
      <c r="C19" s="100">
        <v>17.829999999999998</v>
      </c>
      <c r="D19" s="100"/>
      <c r="E19" s="237"/>
      <c r="F19" s="102" t="s">
        <v>110</v>
      </c>
      <c r="G19" s="215">
        <v>17.829999999999998</v>
      </c>
      <c r="H19" s="215">
        <v>18.72</v>
      </c>
      <c r="I19" s="218" t="str">
        <f>ХВС!I17</f>
        <v>Постановление Комитета от 20.12.2023 г. № 27-к/2</v>
      </c>
    </row>
    <row r="20" spans="1:9" ht="14.25" customHeight="1" x14ac:dyDescent="0.2">
      <c r="A20" s="33"/>
      <c r="B20" s="73" t="s">
        <v>51</v>
      </c>
      <c r="C20" s="26"/>
      <c r="D20" s="112"/>
      <c r="E20" s="26"/>
      <c r="F20" s="112"/>
      <c r="G20" s="26"/>
      <c r="H20" s="194"/>
      <c r="I20" s="194"/>
    </row>
    <row r="21" spans="1:9" s="2" customFormat="1" ht="14.25" customHeight="1" x14ac:dyDescent="0.2">
      <c r="A21" s="37"/>
      <c r="B21" s="74" t="s">
        <v>2</v>
      </c>
      <c r="C21" s="26"/>
      <c r="D21" s="112"/>
      <c r="E21" s="26"/>
      <c r="F21" s="113"/>
      <c r="G21" s="26"/>
      <c r="H21" s="194"/>
      <c r="I21" s="123"/>
    </row>
    <row r="22" spans="1:9" ht="30" x14ac:dyDescent="0.2">
      <c r="A22" s="33"/>
      <c r="B22" s="73" t="s">
        <v>50</v>
      </c>
      <c r="C22" s="100">
        <v>21.98</v>
      </c>
      <c r="D22" s="100"/>
      <c r="E22" s="237"/>
      <c r="F22" s="96" t="s">
        <v>132</v>
      </c>
      <c r="G22" s="215">
        <v>21.98</v>
      </c>
      <c r="H22" s="215">
        <v>23.08</v>
      </c>
      <c r="I22" s="96" t="s">
        <v>134</v>
      </c>
    </row>
    <row r="23" spans="1:9" s="2" customFormat="1" ht="14.25" customHeight="1" x14ac:dyDescent="0.2">
      <c r="A23" s="37"/>
      <c r="B23" s="74" t="s">
        <v>5</v>
      </c>
      <c r="C23" s="26"/>
      <c r="D23" s="112"/>
      <c r="E23" s="26"/>
      <c r="F23" s="112"/>
      <c r="G23" s="26"/>
      <c r="H23" s="194"/>
      <c r="I23" s="123"/>
    </row>
    <row r="24" spans="1:9" ht="36" customHeight="1" x14ac:dyDescent="0.2">
      <c r="A24" s="33"/>
      <c r="B24" s="73" t="s">
        <v>50</v>
      </c>
      <c r="C24" s="26">
        <v>19.7</v>
      </c>
      <c r="D24" s="26"/>
      <c r="E24" s="26"/>
      <c r="F24" s="96" t="s">
        <v>133</v>
      </c>
      <c r="G24" s="26">
        <v>19.7</v>
      </c>
      <c r="H24" s="26">
        <v>20.69</v>
      </c>
      <c r="I24" s="96" t="s">
        <v>134</v>
      </c>
    </row>
    <row r="25" spans="1:9" ht="14.25" customHeight="1" x14ac:dyDescent="0.2">
      <c r="A25" s="32"/>
      <c r="B25" s="72" t="s">
        <v>6</v>
      </c>
      <c r="C25" s="26"/>
      <c r="D25" s="194"/>
      <c r="E25" s="26"/>
      <c r="F25" s="210"/>
      <c r="G25" s="26"/>
      <c r="H25" s="194"/>
      <c r="I25" s="210"/>
    </row>
    <row r="26" spans="1:9" s="2" customFormat="1" ht="14.25" customHeight="1" x14ac:dyDescent="0.2">
      <c r="A26" s="37"/>
      <c r="B26" s="73" t="s">
        <v>51</v>
      </c>
      <c r="C26" s="26"/>
      <c r="D26" s="194"/>
      <c r="E26" s="26"/>
      <c r="F26" s="210"/>
      <c r="G26" s="26"/>
      <c r="H26" s="194"/>
      <c r="I26" s="210"/>
    </row>
    <row r="27" spans="1:9" s="2" customFormat="1" ht="14.25" customHeight="1" x14ac:dyDescent="0.2">
      <c r="A27" s="37"/>
      <c r="B27" s="74" t="s">
        <v>7</v>
      </c>
      <c r="C27" s="26"/>
      <c r="D27" s="194"/>
      <c r="E27" s="26"/>
      <c r="F27" s="210"/>
      <c r="G27" s="26"/>
      <c r="H27" s="194"/>
      <c r="I27" s="210"/>
    </row>
    <row r="28" spans="1:9" s="2" customFormat="1" ht="14.25" customHeight="1" x14ac:dyDescent="0.2">
      <c r="A28" s="37"/>
      <c r="B28" s="73" t="s">
        <v>51</v>
      </c>
      <c r="C28" s="26"/>
      <c r="D28" s="194"/>
      <c r="E28" s="26"/>
      <c r="F28" s="210"/>
      <c r="G28" s="26"/>
      <c r="H28" s="194"/>
      <c r="I28" s="210"/>
    </row>
    <row r="29" spans="1:9" ht="18.75" customHeight="1" x14ac:dyDescent="0.2">
      <c r="A29" s="33"/>
      <c r="B29" s="74" t="s">
        <v>10</v>
      </c>
      <c r="C29" s="26"/>
      <c r="D29" s="194"/>
      <c r="E29" s="26"/>
      <c r="F29" s="274" t="s">
        <v>110</v>
      </c>
      <c r="G29" s="26"/>
      <c r="H29" s="194"/>
      <c r="I29" s="274" t="str">
        <f>I19</f>
        <v>Постановление Комитета от 20.12.2023 г. № 27-к/2</v>
      </c>
    </row>
    <row r="30" spans="1:9" s="2" customFormat="1" ht="21.75" customHeight="1" x14ac:dyDescent="0.2">
      <c r="A30" s="37"/>
      <c r="B30" s="73" t="s">
        <v>50</v>
      </c>
      <c r="C30" s="26">
        <v>15.17</v>
      </c>
      <c r="D30" s="26"/>
      <c r="E30" s="26"/>
      <c r="F30" s="274"/>
      <c r="G30" s="26">
        <v>15.17</v>
      </c>
      <c r="H30" s="26">
        <v>15.93</v>
      </c>
      <c r="I30" s="274"/>
    </row>
    <row r="31" spans="1:9" s="2" customFormat="1" ht="14.25" customHeight="1" x14ac:dyDescent="0.2">
      <c r="A31" s="37"/>
      <c r="B31" s="74" t="s">
        <v>11</v>
      </c>
      <c r="C31" s="98"/>
      <c r="D31" s="114"/>
      <c r="E31" s="98"/>
      <c r="F31" s="210"/>
      <c r="G31" s="98"/>
      <c r="H31" s="114"/>
      <c r="I31" s="210"/>
    </row>
    <row r="32" spans="1:9" s="2" customFormat="1" ht="14.25" customHeight="1" x14ac:dyDescent="0.2">
      <c r="A32" s="37"/>
      <c r="B32" s="73" t="s">
        <v>51</v>
      </c>
      <c r="C32" s="26"/>
      <c r="D32" s="194"/>
      <c r="E32" s="26"/>
      <c r="F32" s="210"/>
      <c r="G32" s="26"/>
      <c r="H32" s="194"/>
      <c r="I32" s="210"/>
    </row>
    <row r="33" spans="1:9" s="2" customFormat="1" ht="14.25" customHeight="1" x14ac:dyDescent="0.2">
      <c r="A33" s="37"/>
      <c r="B33" s="74" t="s">
        <v>12</v>
      </c>
      <c r="C33" s="98"/>
      <c r="D33" s="114"/>
      <c r="E33" s="98"/>
      <c r="F33" s="210"/>
      <c r="G33" s="98"/>
      <c r="H33" s="114"/>
      <c r="I33" s="210"/>
    </row>
    <row r="34" spans="1:9" s="2" customFormat="1" ht="14.25" customHeight="1" x14ac:dyDescent="0.2">
      <c r="A34" s="37"/>
      <c r="B34" s="73" t="s">
        <v>51</v>
      </c>
      <c r="C34" s="26"/>
      <c r="D34" s="194"/>
      <c r="E34" s="26"/>
      <c r="F34" s="210"/>
      <c r="G34" s="26"/>
      <c r="H34" s="194"/>
      <c r="I34" s="210"/>
    </row>
    <row r="35" spans="1:9" s="2" customFormat="1" ht="14.25" customHeight="1" x14ac:dyDescent="0.2">
      <c r="A35" s="37"/>
      <c r="B35" s="74" t="s">
        <v>13</v>
      </c>
      <c r="C35" s="98"/>
      <c r="D35" s="114"/>
      <c r="E35" s="98"/>
      <c r="F35" s="210"/>
      <c r="G35" s="98"/>
      <c r="H35" s="114"/>
      <c r="I35" s="210"/>
    </row>
    <row r="36" spans="1:9" s="2" customFormat="1" ht="14.25" customHeight="1" x14ac:dyDescent="0.2">
      <c r="A36" s="38"/>
      <c r="B36" s="73" t="s">
        <v>51</v>
      </c>
      <c r="C36" s="43"/>
      <c r="D36" s="136"/>
      <c r="E36" s="43"/>
      <c r="F36" s="211"/>
      <c r="G36" s="43"/>
      <c r="H36" s="136"/>
      <c r="I36" s="211"/>
    </row>
    <row r="37" spans="1:9" s="2" customFormat="1" ht="14.25" customHeight="1" x14ac:dyDescent="0.25">
      <c r="A37" s="7">
        <v>3</v>
      </c>
      <c r="B37" s="71" t="s">
        <v>48</v>
      </c>
      <c r="C37" s="39"/>
      <c r="D37" s="115"/>
      <c r="E37" s="39"/>
      <c r="F37" s="109"/>
      <c r="G37" s="39"/>
      <c r="H37" s="115"/>
      <c r="I37" s="109"/>
    </row>
    <row r="38" spans="1:9" s="2" customFormat="1" ht="14.25" customHeight="1" x14ac:dyDescent="0.2">
      <c r="A38" s="36"/>
      <c r="B38" s="72" t="s">
        <v>35</v>
      </c>
      <c r="C38" s="98"/>
      <c r="D38" s="114"/>
      <c r="E38" s="98"/>
      <c r="F38" s="132"/>
      <c r="G38" s="98"/>
      <c r="H38" s="114"/>
      <c r="I38" s="132"/>
    </row>
    <row r="39" spans="1:9" s="2" customFormat="1" ht="34.5" customHeight="1" x14ac:dyDescent="0.2">
      <c r="A39" s="36"/>
      <c r="B39" s="73" t="s">
        <v>50</v>
      </c>
      <c r="C39" s="100">
        <v>15.17</v>
      </c>
      <c r="D39" s="100"/>
      <c r="E39" s="237"/>
      <c r="F39" s="101" t="s">
        <v>112</v>
      </c>
      <c r="G39" s="215">
        <v>15.17</v>
      </c>
      <c r="H39" s="215">
        <v>15.93</v>
      </c>
      <c r="I39" s="197" t="str">
        <f>ХВС!I47</f>
        <v>Постановление Комитета от 19.12.2023 г. № 25-к/5</v>
      </c>
    </row>
    <row r="40" spans="1:9" s="2" customFormat="1" ht="14.25" customHeight="1" x14ac:dyDescent="0.2">
      <c r="A40" s="36"/>
      <c r="B40" s="73" t="s">
        <v>51</v>
      </c>
      <c r="C40" s="100"/>
      <c r="D40" s="124"/>
      <c r="E40" s="237"/>
      <c r="F40" s="112"/>
      <c r="G40" s="215"/>
      <c r="H40" s="124"/>
      <c r="I40" s="194"/>
    </row>
    <row r="41" spans="1:9" s="2" customFormat="1" ht="14.25" customHeight="1" x14ac:dyDescent="0.2">
      <c r="A41" s="36"/>
      <c r="B41" s="72" t="s">
        <v>37</v>
      </c>
      <c r="C41" s="98"/>
      <c r="D41" s="114"/>
      <c r="E41" s="98"/>
      <c r="F41" s="111"/>
      <c r="G41" s="98"/>
      <c r="H41" s="114"/>
      <c r="I41" s="111"/>
    </row>
    <row r="42" spans="1:9" s="2" customFormat="1" ht="40.5" customHeight="1" x14ac:dyDescent="0.2">
      <c r="A42" s="36"/>
      <c r="B42" s="73" t="s">
        <v>50</v>
      </c>
      <c r="C42" s="26">
        <v>25.19</v>
      </c>
      <c r="D42" s="26"/>
      <c r="E42" s="26"/>
      <c r="F42" s="173" t="s">
        <v>112</v>
      </c>
      <c r="G42" s="26">
        <v>25.19</v>
      </c>
      <c r="H42" s="26">
        <v>26.45</v>
      </c>
      <c r="I42" s="199" t="str">
        <f>I39</f>
        <v>Постановление Комитета от 19.12.2023 г. № 25-к/5</v>
      </c>
    </row>
    <row r="43" spans="1:9" s="2" customFormat="1" ht="14.25" customHeight="1" x14ac:dyDescent="0.2">
      <c r="A43" s="36"/>
      <c r="B43" s="73" t="s">
        <v>51</v>
      </c>
      <c r="C43" s="26"/>
      <c r="D43" s="194"/>
      <c r="E43" s="26"/>
      <c r="F43" s="131"/>
      <c r="G43" s="26"/>
      <c r="H43" s="194"/>
      <c r="I43" s="131"/>
    </row>
    <row r="44" spans="1:9" s="2" customFormat="1" ht="14.25" customHeight="1" x14ac:dyDescent="0.2">
      <c r="A44" s="36"/>
      <c r="B44" s="72" t="s">
        <v>38</v>
      </c>
      <c r="C44" s="98"/>
      <c r="D44" s="114"/>
      <c r="E44" s="98"/>
      <c r="F44" s="131"/>
      <c r="G44" s="98"/>
      <c r="H44" s="114"/>
      <c r="I44" s="131"/>
    </row>
    <row r="45" spans="1:9" s="2" customFormat="1" ht="14.25" customHeight="1" x14ac:dyDescent="0.2">
      <c r="A45" s="36"/>
      <c r="B45" s="73" t="s">
        <v>51</v>
      </c>
      <c r="C45" s="26"/>
      <c r="D45" s="194"/>
      <c r="E45" s="26"/>
      <c r="F45" s="131"/>
      <c r="G45" s="26"/>
      <c r="H45" s="194"/>
      <c r="I45" s="131"/>
    </row>
    <row r="46" spans="1:9" s="2" customFormat="1" ht="14.25" customHeight="1" x14ac:dyDescent="0.2">
      <c r="A46" s="37"/>
      <c r="B46" s="74" t="s">
        <v>36</v>
      </c>
      <c r="C46" s="98"/>
      <c r="D46" s="114"/>
      <c r="E46" s="98"/>
      <c r="F46" s="131"/>
      <c r="G46" s="98"/>
      <c r="H46" s="114"/>
      <c r="I46" s="131"/>
    </row>
    <row r="47" spans="1:9" s="2" customFormat="1" ht="14.25" customHeight="1" x14ac:dyDescent="0.2">
      <c r="A47" s="37"/>
      <c r="B47" s="73" t="s">
        <v>51</v>
      </c>
      <c r="C47" s="26"/>
      <c r="D47" s="194"/>
      <c r="E47" s="26"/>
      <c r="F47" s="131"/>
      <c r="G47" s="26"/>
      <c r="H47" s="194"/>
      <c r="I47" s="131"/>
    </row>
    <row r="48" spans="1:9" s="2" customFormat="1" ht="14.25" customHeight="1" x14ac:dyDescent="0.2">
      <c r="A48" s="37"/>
      <c r="B48" s="74" t="s">
        <v>39</v>
      </c>
      <c r="C48" s="98"/>
      <c r="D48" s="114"/>
      <c r="E48" s="98"/>
      <c r="F48" s="131"/>
      <c r="G48" s="98"/>
      <c r="H48" s="114"/>
      <c r="I48" s="131"/>
    </row>
    <row r="49" spans="1:9" s="2" customFormat="1" ht="14.25" customHeight="1" x14ac:dyDescent="0.2">
      <c r="A49" s="37"/>
      <c r="B49" s="73" t="s">
        <v>51</v>
      </c>
      <c r="C49" s="26"/>
      <c r="D49" s="194"/>
      <c r="E49" s="26"/>
      <c r="F49" s="131"/>
      <c r="G49" s="26"/>
      <c r="H49" s="194"/>
      <c r="I49" s="131"/>
    </row>
    <row r="50" spans="1:9" s="2" customFormat="1" ht="14.25" customHeight="1" x14ac:dyDescent="0.2">
      <c r="A50" s="37"/>
      <c r="B50" s="74" t="s">
        <v>41</v>
      </c>
      <c r="C50" s="98"/>
      <c r="D50" s="114"/>
      <c r="E50" s="98"/>
      <c r="F50" s="131"/>
      <c r="G50" s="98"/>
      <c r="H50" s="114"/>
      <c r="I50" s="131"/>
    </row>
    <row r="51" spans="1:9" s="2" customFormat="1" ht="14.25" customHeight="1" x14ac:dyDescent="0.2">
      <c r="A51" s="37"/>
      <c r="B51" s="73" t="s">
        <v>51</v>
      </c>
      <c r="C51" s="43"/>
      <c r="D51" s="136"/>
      <c r="E51" s="43"/>
      <c r="F51" s="212"/>
      <c r="G51" s="43"/>
      <c r="H51" s="136"/>
      <c r="I51" s="212"/>
    </row>
    <row r="52" spans="1:9" ht="17.25" customHeight="1" x14ac:dyDescent="0.25">
      <c r="A52" s="7">
        <v>4</v>
      </c>
      <c r="B52" s="5" t="s">
        <v>71</v>
      </c>
      <c r="C52" s="39"/>
      <c r="D52" s="115"/>
      <c r="E52" s="39"/>
      <c r="F52" s="133"/>
      <c r="G52" s="39"/>
      <c r="H52" s="115"/>
      <c r="I52" s="133"/>
    </row>
    <row r="53" spans="1:9" ht="14.25" customHeight="1" x14ac:dyDescent="0.2">
      <c r="A53" s="32"/>
      <c r="B53" s="72" t="s">
        <v>14</v>
      </c>
      <c r="C53" s="162"/>
      <c r="D53" s="214"/>
      <c r="E53" s="162"/>
      <c r="F53" s="213"/>
      <c r="G53" s="162"/>
      <c r="H53" s="214"/>
      <c r="I53" s="213"/>
    </row>
    <row r="54" spans="1:9" s="2" customFormat="1" ht="14.25" customHeight="1" x14ac:dyDescent="0.2">
      <c r="A54" s="37"/>
      <c r="B54" s="73" t="s">
        <v>51</v>
      </c>
      <c r="C54" s="26"/>
      <c r="D54" s="194"/>
      <c r="E54" s="26"/>
      <c r="F54" s="134"/>
      <c r="G54" s="26"/>
      <c r="H54" s="194"/>
      <c r="I54" s="134"/>
    </row>
    <row r="55" spans="1:9" s="2" customFormat="1" ht="14.25" customHeight="1" x14ac:dyDescent="0.2">
      <c r="A55" s="37"/>
      <c r="B55" s="74" t="s">
        <v>15</v>
      </c>
      <c r="C55" s="98"/>
      <c r="D55" s="114"/>
      <c r="E55" s="98"/>
      <c r="F55" s="134"/>
      <c r="G55" s="98"/>
      <c r="H55" s="114"/>
      <c r="I55" s="134"/>
    </row>
    <row r="56" spans="1:9" s="2" customFormat="1" ht="14.25" customHeight="1" x14ac:dyDescent="0.2">
      <c r="A56" s="37"/>
      <c r="B56" s="73" t="s">
        <v>51</v>
      </c>
      <c r="C56" s="26"/>
      <c r="D56" s="194"/>
      <c r="E56" s="26"/>
      <c r="F56" s="134"/>
      <c r="G56" s="26"/>
      <c r="H56" s="194"/>
      <c r="I56" s="134"/>
    </row>
    <row r="57" spans="1:9" s="2" customFormat="1" ht="14.25" customHeight="1" x14ac:dyDescent="0.2">
      <c r="A57" s="37"/>
      <c r="B57" s="74" t="s">
        <v>17</v>
      </c>
      <c r="C57" s="98"/>
      <c r="D57" s="114"/>
      <c r="E57" s="98"/>
      <c r="F57" s="134"/>
      <c r="G57" s="98"/>
      <c r="H57" s="114"/>
      <c r="I57" s="134"/>
    </row>
    <row r="58" spans="1:9" ht="14.25" customHeight="1" x14ac:dyDescent="0.2">
      <c r="A58" s="33"/>
      <c r="B58" s="73" t="s">
        <v>51</v>
      </c>
      <c r="C58" s="26"/>
      <c r="D58" s="194"/>
      <c r="E58" s="26"/>
      <c r="F58" s="134"/>
      <c r="G58" s="26"/>
      <c r="H58" s="194"/>
      <c r="I58" s="134"/>
    </row>
    <row r="59" spans="1:9" s="2" customFormat="1" ht="14.25" customHeight="1" x14ac:dyDescent="0.2">
      <c r="A59" s="37"/>
      <c r="B59" s="74" t="s">
        <v>18</v>
      </c>
      <c r="C59" s="98"/>
      <c r="D59" s="114"/>
      <c r="E59" s="98"/>
      <c r="F59" s="134"/>
      <c r="G59" s="98"/>
      <c r="H59" s="114"/>
      <c r="I59" s="134"/>
    </row>
    <row r="60" spans="1:9" ht="14.25" customHeight="1" x14ac:dyDescent="0.2">
      <c r="A60" s="34"/>
      <c r="B60" s="73" t="s">
        <v>51</v>
      </c>
      <c r="C60" s="26"/>
      <c r="D60" s="194"/>
      <c r="E60" s="26"/>
      <c r="F60" s="134"/>
      <c r="G60" s="26"/>
      <c r="H60" s="194"/>
      <c r="I60" s="134"/>
    </row>
    <row r="61" spans="1:9" ht="14.25" customHeight="1" x14ac:dyDescent="0.2">
      <c r="A61" s="37"/>
      <c r="B61" s="74" t="s">
        <v>46</v>
      </c>
      <c r="C61" s="26"/>
      <c r="D61" s="194"/>
      <c r="E61" s="26"/>
      <c r="F61" s="134"/>
      <c r="G61" s="26"/>
      <c r="H61" s="194"/>
      <c r="I61" s="134"/>
    </row>
    <row r="62" spans="1:9" ht="37.5" customHeight="1" x14ac:dyDescent="0.2">
      <c r="A62" s="33"/>
      <c r="B62" s="73" t="s">
        <v>50</v>
      </c>
      <c r="C62" s="26">
        <v>21.36</v>
      </c>
      <c r="D62" s="26"/>
      <c r="E62" s="26"/>
      <c r="F62" s="23" t="s">
        <v>122</v>
      </c>
      <c r="G62" s="26">
        <v>21.36</v>
      </c>
      <c r="H62" s="26">
        <v>22.43</v>
      </c>
      <c r="I62" s="263" t="str">
        <f>ХВС!I62</f>
        <v>Постановление Комитета от 19.12.2023 г. № 25-к/7</v>
      </c>
    </row>
    <row r="63" spans="1:9" ht="17.25" customHeight="1" x14ac:dyDescent="0.2">
      <c r="A63" s="33"/>
      <c r="B63" s="73" t="s">
        <v>51</v>
      </c>
      <c r="C63" s="100"/>
      <c r="D63" s="124"/>
      <c r="E63" s="237"/>
      <c r="F63" s="111"/>
      <c r="G63" s="215"/>
      <c r="H63" s="124"/>
      <c r="I63" s="274"/>
    </row>
    <row r="64" spans="1:9" ht="14.25" customHeight="1" x14ac:dyDescent="0.2">
      <c r="A64" s="37"/>
      <c r="B64" s="74" t="s">
        <v>45</v>
      </c>
      <c r="C64" s="100"/>
      <c r="D64" s="124"/>
      <c r="E64" s="237"/>
      <c r="F64" s="117"/>
      <c r="G64" s="215"/>
      <c r="H64" s="124"/>
      <c r="I64" s="118"/>
    </row>
    <row r="65" spans="1:9" ht="36" customHeight="1" x14ac:dyDescent="0.2">
      <c r="A65" s="33"/>
      <c r="B65" s="73" t="s">
        <v>50</v>
      </c>
      <c r="C65" s="100">
        <v>24.76</v>
      </c>
      <c r="D65" s="100"/>
      <c r="E65" s="237"/>
      <c r="F65" s="23" t="s">
        <v>122</v>
      </c>
      <c r="G65" s="215">
        <v>24.76</v>
      </c>
      <c r="H65" s="215">
        <v>26</v>
      </c>
      <c r="I65" s="263" t="str">
        <f>I62</f>
        <v>Постановление Комитета от 19.12.2023 г. № 25-к/7</v>
      </c>
    </row>
    <row r="66" spans="1:9" ht="18" customHeight="1" x14ac:dyDescent="0.2">
      <c r="A66" s="33"/>
      <c r="B66" s="73" t="s">
        <v>51</v>
      </c>
      <c r="C66" s="100"/>
      <c r="D66" s="124"/>
      <c r="E66" s="237"/>
      <c r="F66" s="135"/>
      <c r="G66" s="215"/>
      <c r="H66" s="124"/>
      <c r="I66" s="274"/>
    </row>
    <row r="67" spans="1:9" ht="16.5" customHeight="1" x14ac:dyDescent="0.25">
      <c r="A67" s="7">
        <v>5</v>
      </c>
      <c r="B67" s="5" t="s">
        <v>72</v>
      </c>
      <c r="C67" s="39"/>
      <c r="D67" s="115"/>
      <c r="E67" s="39"/>
      <c r="F67" s="109"/>
      <c r="G67" s="39"/>
      <c r="H67" s="115"/>
      <c r="I67" s="109"/>
    </row>
    <row r="68" spans="1:9" ht="14.25" customHeight="1" x14ac:dyDescent="0.2">
      <c r="A68" s="32"/>
      <c r="B68" s="72" t="s">
        <v>19</v>
      </c>
      <c r="C68" s="41"/>
      <c r="D68" s="122"/>
      <c r="E68" s="41"/>
      <c r="F68" s="294" t="s">
        <v>110</v>
      </c>
      <c r="G68" s="41"/>
      <c r="H68" s="122"/>
      <c r="I68" s="294" t="str">
        <f>I19</f>
        <v>Постановление Комитета от 20.12.2023 г. № 27-к/2</v>
      </c>
    </row>
    <row r="69" spans="1:9" s="2" customFormat="1" ht="19.5" customHeight="1" x14ac:dyDescent="0.2">
      <c r="A69" s="37"/>
      <c r="B69" s="73" t="s">
        <v>50</v>
      </c>
      <c r="C69" s="26">
        <v>11.72</v>
      </c>
      <c r="D69" s="26"/>
      <c r="E69" s="26"/>
      <c r="F69" s="274"/>
      <c r="G69" s="26">
        <v>11.72</v>
      </c>
      <c r="H69" s="26">
        <v>12.31</v>
      </c>
      <c r="I69" s="274"/>
    </row>
    <row r="70" spans="1:9" s="2" customFormat="1" ht="14.25" customHeight="1" x14ac:dyDescent="0.2">
      <c r="A70" s="37"/>
      <c r="B70" s="74" t="s">
        <v>20</v>
      </c>
      <c r="C70" s="98"/>
      <c r="D70" s="114"/>
      <c r="E70" s="98"/>
      <c r="F70" s="210"/>
      <c r="G70" s="98"/>
      <c r="H70" s="114"/>
      <c r="I70" s="210"/>
    </row>
    <row r="71" spans="1:9" ht="14.25" customHeight="1" x14ac:dyDescent="0.2">
      <c r="A71" s="33"/>
      <c r="B71" s="73" t="s">
        <v>51</v>
      </c>
      <c r="C71" s="26"/>
      <c r="D71" s="194"/>
      <c r="E71" s="26"/>
      <c r="F71" s="210"/>
      <c r="G71" s="26"/>
      <c r="H71" s="194"/>
      <c r="I71" s="210"/>
    </row>
    <row r="72" spans="1:9" s="2" customFormat="1" ht="14.25" customHeight="1" x14ac:dyDescent="0.2">
      <c r="A72" s="37"/>
      <c r="B72" s="74" t="s">
        <v>21</v>
      </c>
      <c r="C72" s="98"/>
      <c r="D72" s="114"/>
      <c r="E72" s="98"/>
      <c r="F72" s="210"/>
      <c r="G72" s="98"/>
      <c r="H72" s="114"/>
      <c r="I72" s="210"/>
    </row>
    <row r="73" spans="1:9" ht="14.25" customHeight="1" x14ac:dyDescent="0.2">
      <c r="A73" s="33"/>
      <c r="B73" s="73" t="s">
        <v>51</v>
      </c>
      <c r="C73" s="26"/>
      <c r="D73" s="194"/>
      <c r="E73" s="26"/>
      <c r="F73" s="210"/>
      <c r="G73" s="26"/>
      <c r="H73" s="194"/>
      <c r="I73" s="210"/>
    </row>
    <row r="74" spans="1:9" s="2" customFormat="1" ht="14.25" customHeight="1" x14ac:dyDescent="0.2">
      <c r="A74" s="37"/>
      <c r="B74" s="74" t="s">
        <v>22</v>
      </c>
      <c r="C74" s="98"/>
      <c r="D74" s="114"/>
      <c r="E74" s="98"/>
      <c r="F74" s="210"/>
      <c r="G74" s="98"/>
      <c r="H74" s="114"/>
      <c r="I74" s="210"/>
    </row>
    <row r="75" spans="1:9" ht="14.25" customHeight="1" x14ac:dyDescent="0.2">
      <c r="A75" s="33"/>
      <c r="B75" s="73" t="s">
        <v>51</v>
      </c>
      <c r="C75" s="26"/>
      <c r="D75" s="194"/>
      <c r="E75" s="26"/>
      <c r="F75" s="210"/>
      <c r="G75" s="26"/>
      <c r="H75" s="194"/>
      <c r="I75" s="210"/>
    </row>
    <row r="76" spans="1:9" s="2" customFormat="1" ht="14.25" customHeight="1" x14ac:dyDescent="0.2">
      <c r="A76" s="37"/>
      <c r="B76" s="74" t="s">
        <v>24</v>
      </c>
      <c r="C76" s="98"/>
      <c r="D76" s="114"/>
      <c r="E76" s="98"/>
      <c r="F76" s="114"/>
      <c r="G76" s="98"/>
      <c r="H76" s="114"/>
      <c r="I76" s="114"/>
    </row>
    <row r="77" spans="1:9" ht="14.25" customHeight="1" x14ac:dyDescent="0.2">
      <c r="A77" s="34"/>
      <c r="B77" s="73" t="s">
        <v>51</v>
      </c>
      <c r="C77" s="26"/>
      <c r="D77" s="194"/>
      <c r="E77" s="26"/>
      <c r="F77" s="194"/>
      <c r="G77" s="26"/>
      <c r="H77" s="194"/>
      <c r="I77" s="194"/>
    </row>
    <row r="78" spans="1:9" ht="14.25" customHeight="1" x14ac:dyDescent="0.2">
      <c r="A78" s="35"/>
      <c r="B78" s="74" t="s">
        <v>69</v>
      </c>
      <c r="C78" s="100"/>
      <c r="D78" s="124"/>
      <c r="E78" s="237"/>
      <c r="F78" s="108"/>
      <c r="G78" s="215"/>
      <c r="H78" s="124"/>
      <c r="I78" s="124"/>
    </row>
    <row r="79" spans="1:9" ht="14.25" customHeight="1" x14ac:dyDescent="0.2">
      <c r="A79" s="35"/>
      <c r="B79" s="73" t="s">
        <v>51</v>
      </c>
      <c r="C79" s="100"/>
      <c r="D79" s="124"/>
      <c r="E79" s="237"/>
      <c r="F79" s="108"/>
      <c r="G79" s="215"/>
      <c r="H79" s="124"/>
      <c r="I79" s="124"/>
    </row>
    <row r="80" spans="1:9" ht="19.5" customHeight="1" x14ac:dyDescent="0.25">
      <c r="A80" s="7">
        <v>6</v>
      </c>
      <c r="B80" s="5" t="s">
        <v>74</v>
      </c>
      <c r="C80" s="39"/>
      <c r="D80" s="115"/>
      <c r="E80" s="39"/>
      <c r="F80" s="109"/>
      <c r="G80" s="39"/>
      <c r="H80" s="115"/>
      <c r="I80" s="109"/>
    </row>
    <row r="81" spans="1:9" ht="14.25" customHeight="1" x14ac:dyDescent="0.2">
      <c r="A81" s="32"/>
      <c r="B81" s="72" t="s">
        <v>25</v>
      </c>
      <c r="C81" s="41"/>
      <c r="D81" s="122"/>
      <c r="E81" s="41"/>
      <c r="F81" s="132"/>
      <c r="G81" s="41"/>
      <c r="H81" s="122"/>
      <c r="I81" s="132"/>
    </row>
    <row r="82" spans="1:9" s="2" customFormat="1" ht="32.25" customHeight="1" x14ac:dyDescent="0.2">
      <c r="A82" s="37"/>
      <c r="B82" s="73" t="s">
        <v>50</v>
      </c>
      <c r="C82" s="26">
        <v>17.64</v>
      </c>
      <c r="D82" s="26"/>
      <c r="E82" s="26"/>
      <c r="F82" s="173" t="s">
        <v>114</v>
      </c>
      <c r="G82" s="26">
        <v>17.64</v>
      </c>
      <c r="H82" s="26">
        <v>18.52</v>
      </c>
      <c r="I82" s="199" t="str">
        <f>ХВС!I97</f>
        <v>Постановление Комитета от 18.12.2023 г. № 22-к/7</v>
      </c>
    </row>
    <row r="83" spans="1:9" s="2" customFormat="1" ht="14.25" customHeight="1" x14ac:dyDescent="0.2">
      <c r="A83" s="37"/>
      <c r="B83" s="74" t="s">
        <v>26</v>
      </c>
      <c r="C83" s="98"/>
      <c r="D83" s="114"/>
      <c r="E83" s="98"/>
      <c r="F83" s="131"/>
      <c r="G83" s="98"/>
      <c r="H83" s="114"/>
      <c r="I83" s="131"/>
    </row>
    <row r="84" spans="1:9" s="2" customFormat="1" ht="14.25" customHeight="1" x14ac:dyDescent="0.2">
      <c r="A84" s="37"/>
      <c r="B84" s="73" t="s">
        <v>51</v>
      </c>
      <c r="C84" s="26"/>
      <c r="D84" s="194"/>
      <c r="E84" s="26"/>
      <c r="F84" s="131"/>
      <c r="G84" s="26"/>
      <c r="H84" s="194"/>
      <c r="I84" s="131"/>
    </row>
    <row r="85" spans="1:9" s="2" customFormat="1" ht="14.25" customHeight="1" x14ac:dyDescent="0.2">
      <c r="A85" s="36"/>
      <c r="B85" s="191" t="s">
        <v>34</v>
      </c>
      <c r="C85" s="98"/>
      <c r="D85" s="114"/>
      <c r="E85" s="98"/>
      <c r="F85" s="131"/>
      <c r="G85" s="98"/>
      <c r="H85" s="114"/>
      <c r="I85" s="131"/>
    </row>
    <row r="86" spans="1:9" s="2" customFormat="1" ht="14.25" customHeight="1" x14ac:dyDescent="0.2">
      <c r="A86" s="36"/>
      <c r="B86" s="160" t="s">
        <v>51</v>
      </c>
      <c r="C86" s="98"/>
      <c r="D86" s="114"/>
      <c r="E86" s="98"/>
      <c r="F86" s="131"/>
      <c r="G86" s="98"/>
      <c r="H86" s="114"/>
      <c r="I86" s="131"/>
    </row>
    <row r="87" spans="1:9" s="2" customFormat="1" ht="14.25" customHeight="1" x14ac:dyDescent="0.2">
      <c r="A87" s="36"/>
      <c r="B87" s="72" t="s">
        <v>27</v>
      </c>
      <c r="C87" s="98"/>
      <c r="D87" s="114"/>
      <c r="E87" s="98"/>
      <c r="F87" s="131"/>
      <c r="G87" s="98"/>
      <c r="H87" s="114"/>
      <c r="I87" s="131"/>
    </row>
    <row r="88" spans="1:9" ht="14.25" customHeight="1" x14ac:dyDescent="0.2">
      <c r="A88" s="33"/>
      <c r="B88" s="73" t="s">
        <v>51</v>
      </c>
      <c r="C88" s="43"/>
      <c r="D88" s="136"/>
      <c r="E88" s="43"/>
      <c r="F88" s="212"/>
      <c r="G88" s="43"/>
      <c r="H88" s="136"/>
      <c r="I88" s="212"/>
    </row>
    <row r="89" spans="1:9" s="4" customFormat="1" ht="14.25" customHeight="1" x14ac:dyDescent="0.25">
      <c r="A89" s="174">
        <v>7</v>
      </c>
      <c r="B89" s="175" t="s">
        <v>49</v>
      </c>
      <c r="C89" s="192"/>
      <c r="D89" s="193"/>
      <c r="E89" s="192"/>
      <c r="F89" s="177"/>
      <c r="G89" s="192"/>
      <c r="H89" s="193"/>
      <c r="I89" s="177"/>
    </row>
    <row r="90" spans="1:9" ht="14.25" customHeight="1" x14ac:dyDescent="0.2">
      <c r="A90" s="40"/>
      <c r="B90" s="75" t="s">
        <v>28</v>
      </c>
      <c r="C90" s="41"/>
      <c r="D90" s="122"/>
      <c r="E90" s="41"/>
      <c r="F90" s="122"/>
      <c r="G90" s="41"/>
      <c r="H90" s="122"/>
      <c r="I90" s="122"/>
    </row>
    <row r="91" spans="1:9" s="2" customFormat="1" ht="14.25" customHeight="1" x14ac:dyDescent="0.2">
      <c r="A91" s="37"/>
      <c r="B91" s="73" t="s">
        <v>51</v>
      </c>
      <c r="C91" s="26"/>
      <c r="D91" s="194"/>
      <c r="E91" s="26"/>
      <c r="F91" s="210"/>
      <c r="G91" s="26"/>
      <c r="H91" s="194"/>
      <c r="I91" s="210"/>
    </row>
    <row r="92" spans="1:9" s="2" customFormat="1" ht="14.25" customHeight="1" x14ac:dyDescent="0.2">
      <c r="A92" s="37"/>
      <c r="B92" s="74" t="s">
        <v>29</v>
      </c>
      <c r="C92" s="98"/>
      <c r="D92" s="114"/>
      <c r="E92" s="98"/>
      <c r="F92" s="210"/>
      <c r="G92" s="98"/>
      <c r="H92" s="114"/>
      <c r="I92" s="210"/>
    </row>
    <row r="93" spans="1:9" ht="15.75" customHeight="1" x14ac:dyDescent="0.2">
      <c r="A93" s="33"/>
      <c r="B93" s="73" t="s">
        <v>51</v>
      </c>
      <c r="C93" s="26"/>
      <c r="D93" s="194"/>
      <c r="E93" s="26"/>
      <c r="F93" s="210"/>
      <c r="G93" s="26"/>
      <c r="H93" s="194"/>
      <c r="I93" s="210"/>
    </row>
    <row r="94" spans="1:9" ht="14.25" customHeight="1" x14ac:dyDescent="0.2">
      <c r="A94" s="33"/>
      <c r="B94" s="74" t="s">
        <v>31</v>
      </c>
      <c r="C94" s="98"/>
      <c r="D94" s="114"/>
      <c r="E94" s="98"/>
      <c r="F94" s="114"/>
      <c r="G94" s="98"/>
      <c r="H94" s="114"/>
      <c r="I94" s="114"/>
    </row>
    <row r="95" spans="1:9" ht="15.75" customHeight="1" x14ac:dyDescent="0.2">
      <c r="A95" s="33"/>
      <c r="B95" s="73" t="s">
        <v>51</v>
      </c>
      <c r="C95" s="26"/>
      <c r="D95" s="194"/>
      <c r="E95" s="26"/>
      <c r="F95" s="194"/>
      <c r="G95" s="26"/>
      <c r="H95" s="194"/>
      <c r="I95" s="194"/>
    </row>
    <row r="96" spans="1:9" s="2" customFormat="1" ht="15.75" customHeight="1" x14ac:dyDescent="0.2">
      <c r="A96" s="37"/>
      <c r="B96" s="74" t="s">
        <v>30</v>
      </c>
      <c r="C96" s="98"/>
      <c r="D96" s="114"/>
      <c r="E96" s="98"/>
      <c r="F96" s="114"/>
      <c r="G96" s="98"/>
      <c r="H96" s="114"/>
      <c r="I96" s="114"/>
    </row>
    <row r="97" spans="1:9" ht="15.75" customHeight="1" x14ac:dyDescent="0.2">
      <c r="A97" s="42"/>
      <c r="B97" s="76" t="s">
        <v>51</v>
      </c>
      <c r="C97" s="43"/>
      <c r="D97" s="136"/>
      <c r="E97" s="43"/>
      <c r="F97" s="136"/>
      <c r="G97" s="43"/>
      <c r="H97" s="136"/>
      <c r="I97" s="136"/>
    </row>
    <row r="98" spans="1:9" ht="15.75" customHeight="1" x14ac:dyDescent="0.2">
      <c r="A98" s="56"/>
      <c r="B98" s="57"/>
      <c r="C98" s="58"/>
      <c r="D98" s="58"/>
      <c r="E98" s="58"/>
      <c r="F98" s="59"/>
      <c r="G98" s="58"/>
      <c r="H98" s="58"/>
      <c r="I98" s="59"/>
    </row>
    <row r="99" spans="1:9" ht="15.75" customHeight="1" x14ac:dyDescent="0.2">
      <c r="B99" s="3"/>
    </row>
  </sheetData>
  <mergeCells count="20">
    <mergeCell ref="C8:E8"/>
    <mergeCell ref="A1:B1"/>
    <mergeCell ref="B7:B9"/>
    <mergeCell ref="A7:A9"/>
    <mergeCell ref="F8:F9"/>
    <mergeCell ref="C7:F7"/>
    <mergeCell ref="A2:I2"/>
    <mergeCell ref="A3:I3"/>
    <mergeCell ref="A4:I4"/>
    <mergeCell ref="G7:I7"/>
    <mergeCell ref="G8:H8"/>
    <mergeCell ref="I8:I9"/>
    <mergeCell ref="I62:I63"/>
    <mergeCell ref="I12:I15"/>
    <mergeCell ref="I29:I30"/>
    <mergeCell ref="I68:I69"/>
    <mergeCell ref="F68:F69"/>
    <mergeCell ref="F12:F15"/>
    <mergeCell ref="F29:F30"/>
    <mergeCell ref="I65:I66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0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G12" sqref="G12"/>
    </sheetView>
  </sheetViews>
  <sheetFormatPr defaultRowHeight="12.75" x14ac:dyDescent="0.2"/>
  <cols>
    <col min="1" max="1" width="3.7109375" style="1" customWidth="1"/>
    <col min="2" max="2" width="27" style="1" customWidth="1"/>
    <col min="3" max="3" width="16.85546875" style="1" customWidth="1"/>
    <col min="4" max="5" width="16.85546875" style="1" hidden="1" customWidth="1"/>
    <col min="6" max="6" width="53.5703125" style="1" customWidth="1"/>
    <col min="7" max="7" width="17" style="1" customWidth="1"/>
    <col min="8" max="8" width="17.7109375" style="1" customWidth="1"/>
    <col min="9" max="9" width="53.140625" style="1" customWidth="1"/>
    <col min="10" max="11" width="10.5703125" style="89" bestFit="1" customWidth="1"/>
    <col min="12" max="16384" width="9.140625" style="1"/>
  </cols>
  <sheetData>
    <row r="1" spans="1:11" x14ac:dyDescent="0.2">
      <c r="A1" s="257"/>
      <c r="B1" s="257"/>
    </row>
    <row r="2" spans="1:11" ht="15.75" customHeight="1" x14ac:dyDescent="0.25">
      <c r="A2" s="264" t="s">
        <v>56</v>
      </c>
      <c r="B2" s="264"/>
      <c r="C2" s="264"/>
      <c r="D2" s="264"/>
      <c r="E2" s="264"/>
      <c r="F2" s="264"/>
      <c r="G2" s="264"/>
      <c r="H2" s="264"/>
      <c r="I2" s="264"/>
    </row>
    <row r="3" spans="1:11" ht="15.75" x14ac:dyDescent="0.25">
      <c r="A3" s="265" t="s">
        <v>54</v>
      </c>
      <c r="B3" s="265"/>
      <c r="C3" s="265"/>
      <c r="D3" s="265"/>
      <c r="E3" s="265"/>
      <c r="F3" s="265"/>
      <c r="G3" s="265"/>
      <c r="H3" s="265"/>
      <c r="I3" s="265"/>
    </row>
    <row r="4" spans="1:11" ht="15.75" x14ac:dyDescent="0.25">
      <c r="A4" s="293" t="s">
        <v>107</v>
      </c>
      <c r="B4" s="293"/>
      <c r="C4" s="293"/>
      <c r="D4" s="293"/>
      <c r="E4" s="293"/>
      <c r="F4" s="293"/>
      <c r="G4" s="293"/>
      <c r="H4" s="293"/>
      <c r="I4" s="293"/>
    </row>
    <row r="5" spans="1:11" ht="15.75" x14ac:dyDescent="0.25">
      <c r="A5" s="104"/>
      <c r="B5" s="104"/>
      <c r="C5" s="104"/>
      <c r="D5" s="104"/>
      <c r="E5" s="239"/>
      <c r="F5" s="104"/>
      <c r="G5" s="104"/>
      <c r="H5" s="104"/>
      <c r="I5" s="104"/>
    </row>
    <row r="6" spans="1:11" ht="15.75" customHeight="1" x14ac:dyDescent="0.2">
      <c r="A6" s="3"/>
      <c r="B6" s="3"/>
      <c r="I6" s="55" t="s">
        <v>44</v>
      </c>
    </row>
    <row r="7" spans="1:11" ht="20.25" customHeight="1" x14ac:dyDescent="0.2">
      <c r="A7" s="258" t="s">
        <v>0</v>
      </c>
      <c r="B7" s="258" t="s">
        <v>42</v>
      </c>
      <c r="C7" s="266" t="s">
        <v>85</v>
      </c>
      <c r="D7" s="267"/>
      <c r="E7" s="267"/>
      <c r="F7" s="268"/>
      <c r="G7" s="266" t="s">
        <v>96</v>
      </c>
      <c r="H7" s="267"/>
      <c r="I7" s="268"/>
    </row>
    <row r="8" spans="1:11" ht="48.75" customHeight="1" x14ac:dyDescent="0.2">
      <c r="A8" s="259"/>
      <c r="B8" s="259"/>
      <c r="C8" s="269" t="s">
        <v>58</v>
      </c>
      <c r="D8" s="270"/>
      <c r="E8" s="271"/>
      <c r="F8" s="258" t="s">
        <v>62</v>
      </c>
      <c r="G8" s="269" t="s">
        <v>58</v>
      </c>
      <c r="H8" s="270"/>
      <c r="I8" s="258" t="s">
        <v>62</v>
      </c>
    </row>
    <row r="9" spans="1:11" ht="28.5" customHeight="1" x14ac:dyDescent="0.2">
      <c r="A9" s="260"/>
      <c r="B9" s="260"/>
      <c r="C9" s="20" t="s">
        <v>95</v>
      </c>
      <c r="D9" s="19"/>
      <c r="E9" s="20"/>
      <c r="F9" s="260"/>
      <c r="G9" s="20" t="s">
        <v>52</v>
      </c>
      <c r="H9" s="19" t="s">
        <v>93</v>
      </c>
      <c r="I9" s="260"/>
    </row>
    <row r="10" spans="1:11" s="245" customFormat="1" ht="15" x14ac:dyDescent="0.2">
      <c r="A10" s="242">
        <v>1</v>
      </c>
      <c r="B10" s="243">
        <f>A10+1</f>
        <v>2</v>
      </c>
      <c r="C10" s="243">
        <v>3</v>
      </c>
      <c r="D10" s="243"/>
      <c r="E10" s="243"/>
      <c r="F10" s="244">
        <v>4</v>
      </c>
      <c r="G10" s="243"/>
      <c r="H10" s="243">
        <v>5</v>
      </c>
      <c r="I10" s="244">
        <v>6</v>
      </c>
      <c r="J10" s="89"/>
      <c r="K10" s="89"/>
    </row>
    <row r="11" spans="1:11" ht="14.25" customHeight="1" x14ac:dyDescent="0.25">
      <c r="A11" s="14">
        <v>1</v>
      </c>
      <c r="B11" s="84" t="s">
        <v>70</v>
      </c>
      <c r="C11" s="15"/>
      <c r="D11" s="15"/>
      <c r="E11" s="109"/>
      <c r="F11" s="31"/>
      <c r="G11" s="109"/>
      <c r="H11" s="109"/>
      <c r="I11" s="130"/>
    </row>
    <row r="12" spans="1:11" ht="18.75" customHeight="1" x14ac:dyDescent="0.25">
      <c r="A12" s="16"/>
      <c r="B12" s="81" t="s">
        <v>1</v>
      </c>
      <c r="C12" s="45">
        <v>1950.56</v>
      </c>
      <c r="D12" s="45"/>
      <c r="E12" s="45"/>
      <c r="F12" s="272" t="s">
        <v>135</v>
      </c>
      <c r="G12" s="316">
        <v>1950.56</v>
      </c>
      <c r="H12" s="45">
        <v>2057.84</v>
      </c>
      <c r="I12" s="272" t="s">
        <v>143</v>
      </c>
      <c r="J12" s="90">
        <f>G12/C12*100</f>
        <v>100</v>
      </c>
      <c r="K12" s="90">
        <f>H12/G12*100</f>
        <v>105.49995898613733</v>
      </c>
    </row>
    <row r="13" spans="1:11" ht="18.75" customHeight="1" x14ac:dyDescent="0.25">
      <c r="A13" s="33"/>
      <c r="B13" s="82" t="s">
        <v>43</v>
      </c>
      <c r="C13" s="26">
        <v>1003.35</v>
      </c>
      <c r="D13" s="26"/>
      <c r="E13" s="26"/>
      <c r="F13" s="273"/>
      <c r="G13" s="315">
        <v>1003.35</v>
      </c>
      <c r="H13" s="26">
        <v>1058.53</v>
      </c>
      <c r="I13" s="273"/>
      <c r="J13" s="90">
        <f>G13/C13*100</f>
        <v>100</v>
      </c>
      <c r="K13" s="90">
        <f>H13/G13*100</f>
        <v>105.49957641899637</v>
      </c>
    </row>
    <row r="14" spans="1:11" ht="14.25" customHeight="1" x14ac:dyDescent="0.25">
      <c r="A14" s="174">
        <v>2</v>
      </c>
      <c r="B14" s="175" t="s">
        <v>47</v>
      </c>
      <c r="C14" s="176"/>
      <c r="D14" s="177"/>
      <c r="E14" s="177"/>
      <c r="F14" s="178"/>
      <c r="G14" s="45"/>
      <c r="H14" s="177"/>
      <c r="I14" s="178"/>
      <c r="J14" s="93"/>
      <c r="K14" s="93"/>
    </row>
    <row r="15" spans="1:11" s="2" customFormat="1" ht="14.25" customHeight="1" x14ac:dyDescent="0.2">
      <c r="A15" s="183"/>
      <c r="B15" s="159" t="s">
        <v>40</v>
      </c>
      <c r="C15" s="184">
        <v>951.54</v>
      </c>
      <c r="D15" s="184"/>
      <c r="E15" s="184"/>
      <c r="F15" s="272" t="s">
        <v>136</v>
      </c>
      <c r="G15" s="184">
        <v>951.54</v>
      </c>
      <c r="H15" s="184">
        <v>1003.87</v>
      </c>
      <c r="I15" s="272" t="s">
        <v>119</v>
      </c>
      <c r="J15" s="90">
        <f t="shared" ref="J15:J27" si="0">G15/C15*100</f>
        <v>100</v>
      </c>
      <c r="K15" s="90">
        <f t="shared" ref="K15:K27" si="1">H15/G15*100</f>
        <v>105.49950606385438</v>
      </c>
    </row>
    <row r="16" spans="1:11" s="2" customFormat="1" ht="14.25" customHeight="1" x14ac:dyDescent="0.2">
      <c r="A16" s="185"/>
      <c r="B16" s="160" t="s">
        <v>2</v>
      </c>
      <c r="C16" s="180">
        <v>702.77</v>
      </c>
      <c r="D16" s="180"/>
      <c r="E16" s="180"/>
      <c r="F16" s="262"/>
      <c r="G16" s="180">
        <v>702.77</v>
      </c>
      <c r="H16" s="180">
        <v>741.42</v>
      </c>
      <c r="I16" s="262"/>
      <c r="J16" s="90">
        <f t="shared" si="0"/>
        <v>100</v>
      </c>
      <c r="K16" s="90">
        <f t="shared" si="1"/>
        <v>105.49966560894745</v>
      </c>
    </row>
    <row r="17" spans="1:11" s="2" customFormat="1" ht="14.25" hidden="1" customHeight="1" x14ac:dyDescent="0.2">
      <c r="A17" s="185"/>
      <c r="B17" s="160" t="s">
        <v>82</v>
      </c>
      <c r="C17" s="180">
        <v>0</v>
      </c>
      <c r="D17" s="180"/>
      <c r="E17" s="180"/>
      <c r="F17" s="262"/>
      <c r="G17" s="180">
        <f>'[4]ТЭ '!$E17</f>
        <v>0</v>
      </c>
      <c r="H17" s="180">
        <f>'[4]ТЭ '!$F17</f>
        <v>0</v>
      </c>
      <c r="I17" s="262"/>
      <c r="J17" s="90" t="e">
        <f t="shared" si="0"/>
        <v>#DIV/0!</v>
      </c>
      <c r="K17" s="90" t="e">
        <f t="shared" si="1"/>
        <v>#DIV/0!</v>
      </c>
    </row>
    <row r="18" spans="1:11" s="2" customFormat="1" ht="14.25" customHeight="1" x14ac:dyDescent="0.2">
      <c r="A18" s="185"/>
      <c r="B18" s="160" t="s">
        <v>4</v>
      </c>
      <c r="C18" s="180">
        <v>818.61</v>
      </c>
      <c r="D18" s="180"/>
      <c r="E18" s="180"/>
      <c r="F18" s="262"/>
      <c r="G18" s="180">
        <v>818.61</v>
      </c>
      <c r="H18" s="180">
        <v>863.63</v>
      </c>
      <c r="I18" s="262"/>
      <c r="J18" s="90">
        <f t="shared" si="0"/>
        <v>100</v>
      </c>
      <c r="K18" s="90">
        <f t="shared" si="1"/>
        <v>105.49956633806086</v>
      </c>
    </row>
    <row r="19" spans="1:11" s="2" customFormat="1" ht="14.25" customHeight="1" x14ac:dyDescent="0.2">
      <c r="A19" s="185"/>
      <c r="B19" s="160" t="s">
        <v>55</v>
      </c>
      <c r="C19" s="180">
        <v>901.45</v>
      </c>
      <c r="D19" s="180"/>
      <c r="E19" s="180"/>
      <c r="F19" s="262"/>
      <c r="G19" s="180">
        <v>901.45</v>
      </c>
      <c r="H19" s="180">
        <v>951.03</v>
      </c>
      <c r="I19" s="262"/>
      <c r="J19" s="90">
        <f t="shared" si="0"/>
        <v>100</v>
      </c>
      <c r="K19" s="90">
        <f t="shared" si="1"/>
        <v>105.50002773309669</v>
      </c>
    </row>
    <row r="20" spans="1:11" ht="14.25" customHeight="1" x14ac:dyDescent="0.2">
      <c r="A20" s="186"/>
      <c r="B20" s="187" t="s">
        <v>6</v>
      </c>
      <c r="C20" s="91">
        <v>799.42</v>
      </c>
      <c r="D20" s="91"/>
      <c r="E20" s="91"/>
      <c r="F20" s="262"/>
      <c r="G20" s="91">
        <v>799.42</v>
      </c>
      <c r="H20" s="91">
        <v>843.39</v>
      </c>
      <c r="I20" s="262"/>
      <c r="J20" s="90">
        <f t="shared" si="0"/>
        <v>100</v>
      </c>
      <c r="K20" s="90">
        <f t="shared" si="1"/>
        <v>105.50023767231242</v>
      </c>
    </row>
    <row r="21" spans="1:11" s="2" customFormat="1" ht="14.25" customHeight="1" x14ac:dyDescent="0.2">
      <c r="A21" s="185"/>
      <c r="B21" s="160" t="s">
        <v>7</v>
      </c>
      <c r="C21" s="180">
        <v>727.85</v>
      </c>
      <c r="D21" s="180"/>
      <c r="E21" s="180"/>
      <c r="F21" s="262"/>
      <c r="G21" s="180">
        <v>727.85</v>
      </c>
      <c r="H21" s="180">
        <v>767.88</v>
      </c>
      <c r="I21" s="262"/>
      <c r="J21" s="90">
        <f t="shared" si="0"/>
        <v>100</v>
      </c>
      <c r="K21" s="90">
        <f t="shared" si="1"/>
        <v>105.49975956584461</v>
      </c>
    </row>
    <row r="22" spans="1:11" s="2" customFormat="1" ht="14.25" hidden="1" customHeight="1" x14ac:dyDescent="0.2">
      <c r="A22" s="185"/>
      <c r="B22" s="171" t="s">
        <v>8</v>
      </c>
      <c r="C22" s="180">
        <v>0</v>
      </c>
      <c r="D22" s="180"/>
      <c r="E22" s="180"/>
      <c r="F22" s="262"/>
      <c r="G22" s="180">
        <f>'[4]ТЭ '!$E22</f>
        <v>0</v>
      </c>
      <c r="H22" s="180">
        <f>'[4]ТЭ '!$F22</f>
        <v>0</v>
      </c>
      <c r="I22" s="262"/>
      <c r="J22" s="90" t="e">
        <f t="shared" si="0"/>
        <v>#DIV/0!</v>
      </c>
      <c r="K22" s="90" t="e">
        <f t="shared" si="1"/>
        <v>#DIV/0!</v>
      </c>
    </row>
    <row r="23" spans="1:11" s="2" customFormat="1" ht="14.25" hidden="1" customHeight="1" x14ac:dyDescent="0.2">
      <c r="A23" s="185"/>
      <c r="B23" s="171" t="s">
        <v>9</v>
      </c>
      <c r="C23" s="180">
        <v>0</v>
      </c>
      <c r="D23" s="180"/>
      <c r="E23" s="180"/>
      <c r="F23" s="262"/>
      <c r="G23" s="180">
        <f>'[4]ТЭ '!$E23</f>
        <v>0</v>
      </c>
      <c r="H23" s="180">
        <f>'[4]ТЭ '!$F23</f>
        <v>0</v>
      </c>
      <c r="I23" s="262"/>
      <c r="J23" s="90" t="e">
        <f t="shared" si="0"/>
        <v>#DIV/0!</v>
      </c>
      <c r="K23" s="90" t="e">
        <f t="shared" si="1"/>
        <v>#DIV/0!</v>
      </c>
    </row>
    <row r="24" spans="1:11" ht="14.25" customHeight="1" x14ac:dyDescent="0.2">
      <c r="A24" s="188"/>
      <c r="B24" s="160" t="s">
        <v>10</v>
      </c>
      <c r="C24" s="180">
        <v>1030.73</v>
      </c>
      <c r="D24" s="180"/>
      <c r="E24" s="180"/>
      <c r="F24" s="262"/>
      <c r="G24" s="180">
        <v>1030.73</v>
      </c>
      <c r="H24" s="180">
        <v>1087.42</v>
      </c>
      <c r="I24" s="262"/>
      <c r="J24" s="90">
        <f t="shared" si="0"/>
        <v>100</v>
      </c>
      <c r="K24" s="90">
        <f t="shared" si="1"/>
        <v>105.49998544720734</v>
      </c>
    </row>
    <row r="25" spans="1:11" s="2" customFormat="1" ht="14.25" customHeight="1" x14ac:dyDescent="0.2">
      <c r="A25" s="185"/>
      <c r="B25" s="160" t="s">
        <v>11</v>
      </c>
      <c r="C25" s="92">
        <v>826.15</v>
      </c>
      <c r="D25" s="92"/>
      <c r="E25" s="92"/>
      <c r="F25" s="262"/>
      <c r="G25" s="92">
        <v>826.15</v>
      </c>
      <c r="H25" s="92">
        <v>871.59</v>
      </c>
      <c r="I25" s="262"/>
      <c r="J25" s="90">
        <f t="shared" si="0"/>
        <v>100</v>
      </c>
      <c r="K25" s="90">
        <f t="shared" si="1"/>
        <v>105.5002118259396</v>
      </c>
    </row>
    <row r="26" spans="1:11" s="2" customFormat="1" ht="14.25" customHeight="1" x14ac:dyDescent="0.2">
      <c r="A26" s="185"/>
      <c r="B26" s="160" t="s">
        <v>12</v>
      </c>
      <c r="C26" s="92">
        <v>658.69</v>
      </c>
      <c r="D26" s="92"/>
      <c r="E26" s="92"/>
      <c r="F26" s="262"/>
      <c r="G26" s="92">
        <v>658.69</v>
      </c>
      <c r="H26" s="92">
        <v>694.92</v>
      </c>
      <c r="I26" s="262"/>
      <c r="J26" s="90">
        <f t="shared" si="0"/>
        <v>100</v>
      </c>
      <c r="K26" s="90">
        <f t="shared" si="1"/>
        <v>105.50031122379266</v>
      </c>
    </row>
    <row r="27" spans="1:11" s="2" customFormat="1" ht="14.25" customHeight="1" x14ac:dyDescent="0.2">
      <c r="A27" s="189"/>
      <c r="B27" s="161" t="s">
        <v>13</v>
      </c>
      <c r="C27" s="181">
        <v>830.37</v>
      </c>
      <c r="D27" s="181"/>
      <c r="E27" s="181"/>
      <c r="F27" s="273"/>
      <c r="G27" s="181">
        <v>830.37</v>
      </c>
      <c r="H27" s="181">
        <v>876.04</v>
      </c>
      <c r="I27" s="273"/>
      <c r="J27" s="90">
        <f t="shared" si="0"/>
        <v>100</v>
      </c>
      <c r="K27" s="90">
        <f t="shared" si="1"/>
        <v>105.49995785011501</v>
      </c>
    </row>
    <row r="28" spans="1:11" s="2" customFormat="1" ht="14.25" customHeight="1" x14ac:dyDescent="0.25">
      <c r="A28" s="7">
        <v>3</v>
      </c>
      <c r="B28" s="71" t="s">
        <v>48</v>
      </c>
      <c r="C28" s="39"/>
      <c r="D28" s="115"/>
      <c r="E28" s="115"/>
      <c r="F28" s="138"/>
      <c r="G28" s="45"/>
      <c r="H28" s="115"/>
      <c r="I28" s="138"/>
      <c r="J28" s="93"/>
      <c r="K28" s="93"/>
    </row>
    <row r="29" spans="1:11" s="2" customFormat="1" ht="14.25" customHeight="1" x14ac:dyDescent="0.2">
      <c r="A29" s="36"/>
      <c r="B29" s="69" t="s">
        <v>35</v>
      </c>
      <c r="C29" s="98">
        <v>894.74</v>
      </c>
      <c r="D29" s="98"/>
      <c r="E29" s="98"/>
      <c r="F29" s="272" t="s">
        <v>137</v>
      </c>
      <c r="G29" s="98">
        <v>894.74</v>
      </c>
      <c r="H29" s="98">
        <v>943.95</v>
      </c>
      <c r="I29" s="272" t="s">
        <v>120</v>
      </c>
      <c r="J29" s="90">
        <f t="shared" ref="J29:J34" si="2">G29/C29*100</f>
        <v>100</v>
      </c>
      <c r="K29" s="90">
        <f t="shared" ref="K29:K34" si="3">H29/G29*100</f>
        <v>105.49992176498202</v>
      </c>
    </row>
    <row r="30" spans="1:11" s="2" customFormat="1" ht="14.25" customHeight="1" x14ac:dyDescent="0.2">
      <c r="A30" s="36"/>
      <c r="B30" s="69" t="s">
        <v>37</v>
      </c>
      <c r="C30" s="98">
        <v>719.74</v>
      </c>
      <c r="D30" s="98"/>
      <c r="E30" s="98"/>
      <c r="F30" s="262"/>
      <c r="G30" s="98">
        <v>719.74</v>
      </c>
      <c r="H30" s="98">
        <v>759.33</v>
      </c>
      <c r="I30" s="262"/>
      <c r="J30" s="90">
        <f t="shared" si="2"/>
        <v>100</v>
      </c>
      <c r="K30" s="90">
        <f t="shared" si="3"/>
        <v>105.50059743796372</v>
      </c>
    </row>
    <row r="31" spans="1:11" s="2" customFormat="1" ht="14.25" customHeight="1" x14ac:dyDescent="0.2">
      <c r="A31" s="36"/>
      <c r="B31" s="69" t="s">
        <v>38</v>
      </c>
      <c r="C31" s="98">
        <v>645.99</v>
      </c>
      <c r="D31" s="98"/>
      <c r="E31" s="98"/>
      <c r="F31" s="262"/>
      <c r="G31" s="98">
        <v>645.99</v>
      </c>
      <c r="H31" s="98">
        <v>681.52</v>
      </c>
      <c r="I31" s="262"/>
      <c r="J31" s="90">
        <f t="shared" si="2"/>
        <v>100</v>
      </c>
      <c r="K31" s="90">
        <f t="shared" si="3"/>
        <v>105.50008514063684</v>
      </c>
    </row>
    <row r="32" spans="1:11" s="2" customFormat="1" ht="14.25" customHeight="1" x14ac:dyDescent="0.2">
      <c r="A32" s="37"/>
      <c r="B32" s="73" t="s">
        <v>36</v>
      </c>
      <c r="C32" s="98">
        <v>708.04</v>
      </c>
      <c r="D32" s="98"/>
      <c r="E32" s="98"/>
      <c r="F32" s="262"/>
      <c r="G32" s="98">
        <v>708.04</v>
      </c>
      <c r="H32" s="98">
        <v>746.98</v>
      </c>
      <c r="I32" s="262"/>
      <c r="J32" s="90">
        <f t="shared" si="2"/>
        <v>100</v>
      </c>
      <c r="K32" s="90">
        <f t="shared" si="3"/>
        <v>105.49968928309137</v>
      </c>
    </row>
    <row r="33" spans="1:11" s="2" customFormat="1" ht="14.25" customHeight="1" x14ac:dyDescent="0.2">
      <c r="A33" s="37"/>
      <c r="B33" s="73" t="s">
        <v>39</v>
      </c>
      <c r="C33" s="98">
        <v>689.26</v>
      </c>
      <c r="D33" s="98"/>
      <c r="E33" s="98"/>
      <c r="F33" s="262"/>
      <c r="G33" s="98">
        <v>689.26</v>
      </c>
      <c r="H33" s="98">
        <v>727.17</v>
      </c>
      <c r="I33" s="262"/>
      <c r="J33" s="90">
        <f t="shared" si="2"/>
        <v>100</v>
      </c>
      <c r="K33" s="90">
        <f t="shared" si="3"/>
        <v>105.50010155819285</v>
      </c>
    </row>
    <row r="34" spans="1:11" s="2" customFormat="1" ht="14.25" customHeight="1" x14ac:dyDescent="0.2">
      <c r="A34" s="37"/>
      <c r="B34" s="73" t="s">
        <v>41</v>
      </c>
      <c r="C34" s="98">
        <v>671.88</v>
      </c>
      <c r="D34" s="98"/>
      <c r="E34" s="98"/>
      <c r="F34" s="273"/>
      <c r="G34" s="98">
        <v>671.88</v>
      </c>
      <c r="H34" s="98">
        <v>708.83</v>
      </c>
      <c r="I34" s="273"/>
      <c r="J34" s="90">
        <f t="shared" si="2"/>
        <v>100</v>
      </c>
      <c r="K34" s="90">
        <f t="shared" si="3"/>
        <v>105.49949395725429</v>
      </c>
    </row>
    <row r="35" spans="1:11" ht="18" customHeight="1" x14ac:dyDescent="0.25">
      <c r="A35" s="7">
        <v>4</v>
      </c>
      <c r="B35" s="5" t="s">
        <v>71</v>
      </c>
      <c r="C35" s="39"/>
      <c r="D35" s="115"/>
      <c r="E35" s="115"/>
      <c r="F35" s="138"/>
      <c r="G35" s="45"/>
      <c r="H35" s="115"/>
      <c r="I35" s="138"/>
      <c r="J35" s="93"/>
      <c r="K35" s="93"/>
    </row>
    <row r="36" spans="1:11" ht="14.25" customHeight="1" x14ac:dyDescent="0.2">
      <c r="A36" s="32"/>
      <c r="B36" s="69" t="s">
        <v>14</v>
      </c>
      <c r="C36" s="106">
        <v>1187.7</v>
      </c>
      <c r="D36" s="106"/>
      <c r="E36" s="240"/>
      <c r="F36" s="295" t="s">
        <v>138</v>
      </c>
      <c r="G36" s="254">
        <v>1187.7</v>
      </c>
      <c r="H36" s="240">
        <v>1253.02</v>
      </c>
      <c r="I36" s="295" t="s">
        <v>90</v>
      </c>
      <c r="J36" s="90">
        <f t="shared" ref="J36:J37" si="4">G36/C36*100</f>
        <v>100</v>
      </c>
      <c r="K36" s="90">
        <f t="shared" ref="K36:K37" si="5">H36/G36*100</f>
        <v>105.49970531278943</v>
      </c>
    </row>
    <row r="37" spans="1:11" s="2" customFormat="1" ht="14.25" customHeight="1" x14ac:dyDescent="0.2">
      <c r="A37" s="37"/>
      <c r="B37" s="73" t="s">
        <v>15</v>
      </c>
      <c r="C37" s="98">
        <v>659.89</v>
      </c>
      <c r="D37" s="98"/>
      <c r="E37" s="98"/>
      <c r="F37" s="296"/>
      <c r="G37" s="98">
        <v>659.89</v>
      </c>
      <c r="H37" s="98">
        <v>696.18</v>
      </c>
      <c r="I37" s="296"/>
      <c r="J37" s="90">
        <f t="shared" si="4"/>
        <v>100</v>
      </c>
      <c r="K37" s="90">
        <f t="shared" si="5"/>
        <v>105.49940141538741</v>
      </c>
    </row>
    <row r="38" spans="1:11" s="2" customFormat="1" ht="14.25" hidden="1" customHeight="1" x14ac:dyDescent="0.2">
      <c r="A38" s="37"/>
      <c r="B38" s="160" t="s">
        <v>16</v>
      </c>
      <c r="C38" s="98"/>
      <c r="D38" s="98"/>
      <c r="E38" s="98"/>
      <c r="F38" s="296"/>
      <c r="G38" s="98"/>
      <c r="H38" s="98"/>
      <c r="I38" s="296"/>
      <c r="J38" s="93"/>
      <c r="K38" s="93"/>
    </row>
    <row r="39" spans="1:11" s="2" customFormat="1" ht="14.25" customHeight="1" x14ac:dyDescent="0.2">
      <c r="A39" s="37"/>
      <c r="B39" s="160" t="s">
        <v>17</v>
      </c>
      <c r="C39" s="98">
        <v>727.01</v>
      </c>
      <c r="D39" s="98"/>
      <c r="E39" s="98"/>
      <c r="F39" s="296"/>
      <c r="G39" s="98">
        <v>727.01</v>
      </c>
      <c r="H39" s="98">
        <v>767</v>
      </c>
      <c r="I39" s="296"/>
      <c r="J39" s="90">
        <f t="shared" ref="J39:J42" si="6">G39/C39*100</f>
        <v>100</v>
      </c>
      <c r="K39" s="90">
        <f t="shared" ref="K39:K42" si="7">H39/G39*100</f>
        <v>105.50061209611971</v>
      </c>
    </row>
    <row r="40" spans="1:11" s="2" customFormat="1" ht="14.25" hidden="1" customHeight="1" x14ac:dyDescent="0.2">
      <c r="A40" s="37"/>
      <c r="B40" s="160" t="s">
        <v>84</v>
      </c>
      <c r="C40" s="98">
        <v>0</v>
      </c>
      <c r="D40" s="98"/>
      <c r="E40" s="98"/>
      <c r="F40" s="296"/>
      <c r="G40" s="98">
        <f>'[4]ТЭ '!$E40</f>
        <v>0</v>
      </c>
      <c r="H40" s="98">
        <f>'[4]ТЭ '!$F40</f>
        <v>0</v>
      </c>
      <c r="I40" s="296"/>
      <c r="J40" s="90" t="e">
        <f t="shared" si="6"/>
        <v>#DIV/0!</v>
      </c>
      <c r="K40" s="90" t="e">
        <f t="shared" si="7"/>
        <v>#DIV/0!</v>
      </c>
    </row>
    <row r="41" spans="1:11" s="2" customFormat="1" ht="14.25" customHeight="1" x14ac:dyDescent="0.2">
      <c r="A41" s="37"/>
      <c r="B41" s="73" t="s">
        <v>18</v>
      </c>
      <c r="C41" s="98">
        <v>692.71</v>
      </c>
      <c r="D41" s="98"/>
      <c r="E41" s="98"/>
      <c r="F41" s="296"/>
      <c r="G41" s="98">
        <v>692.71</v>
      </c>
      <c r="H41" s="98">
        <v>730.81</v>
      </c>
      <c r="I41" s="296"/>
      <c r="J41" s="90">
        <f t="shared" si="6"/>
        <v>100</v>
      </c>
      <c r="K41" s="90">
        <f t="shared" si="7"/>
        <v>105.50013714252717</v>
      </c>
    </row>
    <row r="42" spans="1:11" ht="14.25" customHeight="1" x14ac:dyDescent="0.2">
      <c r="A42" s="37"/>
      <c r="B42" s="73" t="s">
        <v>46</v>
      </c>
      <c r="C42" s="26">
        <v>678.34</v>
      </c>
      <c r="D42" s="26"/>
      <c r="E42" s="26"/>
      <c r="F42" s="297"/>
      <c r="G42" s="26">
        <v>678.34</v>
      </c>
      <c r="H42" s="26">
        <v>715.65</v>
      </c>
      <c r="I42" s="297"/>
      <c r="J42" s="90">
        <f t="shared" si="6"/>
        <v>100</v>
      </c>
      <c r="K42" s="90">
        <f t="shared" si="7"/>
        <v>105.50019164430815</v>
      </c>
    </row>
    <row r="43" spans="1:11" ht="37.5" customHeight="1" x14ac:dyDescent="0.2">
      <c r="A43" s="37"/>
      <c r="B43" s="73" t="s">
        <v>45</v>
      </c>
      <c r="C43" s="23">
        <v>641.97</v>
      </c>
      <c r="D43" s="23"/>
      <c r="E43" s="23"/>
      <c r="F43" s="86" t="s">
        <v>123</v>
      </c>
      <c r="G43" s="23">
        <v>641.97</v>
      </c>
      <c r="H43" s="23">
        <v>677.28</v>
      </c>
      <c r="I43" s="182" t="s">
        <v>92</v>
      </c>
      <c r="J43" s="90">
        <f>G43/C43*100</f>
        <v>100</v>
      </c>
      <c r="K43" s="90">
        <f>H43/G43*100</f>
        <v>105.50025702135612</v>
      </c>
    </row>
    <row r="44" spans="1:11" ht="33" customHeight="1" x14ac:dyDescent="0.25">
      <c r="A44" s="7">
        <v>5</v>
      </c>
      <c r="B44" s="5" t="s">
        <v>72</v>
      </c>
      <c r="C44" s="39"/>
      <c r="D44" s="115"/>
      <c r="E44" s="115"/>
      <c r="F44" s="138"/>
      <c r="G44" s="45"/>
      <c r="H44" s="115"/>
      <c r="I44" s="138"/>
      <c r="J44" s="93"/>
      <c r="K44" s="93"/>
    </row>
    <row r="45" spans="1:11" ht="14.25" customHeight="1" x14ac:dyDescent="0.2">
      <c r="A45" s="40"/>
      <c r="B45" s="83" t="s">
        <v>19</v>
      </c>
      <c r="C45" s="41">
        <v>1253.44</v>
      </c>
      <c r="D45" s="41"/>
      <c r="E45" s="41"/>
      <c r="F45" s="294" t="s">
        <v>139</v>
      </c>
      <c r="G45" s="41">
        <v>1253.44</v>
      </c>
      <c r="H45" s="41">
        <v>1322.38</v>
      </c>
      <c r="I45" s="294" t="s">
        <v>91</v>
      </c>
      <c r="J45" s="90">
        <f t="shared" ref="J45:J49" si="8">G45/C45*100</f>
        <v>100</v>
      </c>
      <c r="K45" s="90">
        <f t="shared" ref="K45:K49" si="9">H45/G45*100</f>
        <v>105.50006382435538</v>
      </c>
    </row>
    <row r="46" spans="1:11" s="2" customFormat="1" ht="14.25" customHeight="1" x14ac:dyDescent="0.2">
      <c r="A46" s="37"/>
      <c r="B46" s="73" t="s">
        <v>20</v>
      </c>
      <c r="C46" s="98">
        <v>547.16999999999996</v>
      </c>
      <c r="D46" s="98"/>
      <c r="E46" s="98"/>
      <c r="F46" s="274"/>
      <c r="G46" s="98">
        <v>547.16999999999996</v>
      </c>
      <c r="H46" s="98">
        <v>577.26</v>
      </c>
      <c r="I46" s="274"/>
      <c r="J46" s="90">
        <f t="shared" si="8"/>
        <v>100</v>
      </c>
      <c r="K46" s="90">
        <f t="shared" si="9"/>
        <v>105.49920500027415</v>
      </c>
    </row>
    <row r="47" spans="1:11" s="2" customFormat="1" ht="14.25" customHeight="1" x14ac:dyDescent="0.2">
      <c r="A47" s="37"/>
      <c r="B47" s="73" t="s">
        <v>21</v>
      </c>
      <c r="C47" s="98">
        <v>848.64</v>
      </c>
      <c r="D47" s="98"/>
      <c r="E47" s="98"/>
      <c r="F47" s="274"/>
      <c r="G47" s="98">
        <v>848.64</v>
      </c>
      <c r="H47" s="98">
        <v>895.32</v>
      </c>
      <c r="I47" s="274"/>
      <c r="J47" s="90">
        <f t="shared" si="8"/>
        <v>100</v>
      </c>
      <c r="K47" s="90">
        <f t="shared" si="9"/>
        <v>105.50056561085974</v>
      </c>
    </row>
    <row r="48" spans="1:11" s="2" customFormat="1" ht="14.25" customHeight="1" x14ac:dyDescent="0.2">
      <c r="A48" s="37"/>
      <c r="B48" s="73" t="s">
        <v>22</v>
      </c>
      <c r="C48" s="98">
        <v>682.27</v>
      </c>
      <c r="D48" s="98"/>
      <c r="E48" s="98"/>
      <c r="F48" s="274"/>
      <c r="G48" s="98">
        <v>682.27</v>
      </c>
      <c r="H48" s="98">
        <v>719.79</v>
      </c>
      <c r="I48" s="274"/>
      <c r="J48" s="90">
        <f t="shared" si="8"/>
        <v>100</v>
      </c>
      <c r="K48" s="90">
        <f t="shared" si="9"/>
        <v>105.4992891377314</v>
      </c>
    </row>
    <row r="49" spans="1:11" s="2" customFormat="1" ht="14.25" customHeight="1" x14ac:dyDescent="0.2">
      <c r="A49" s="37"/>
      <c r="B49" s="73" t="s">
        <v>23</v>
      </c>
      <c r="C49" s="98">
        <v>808.91</v>
      </c>
      <c r="D49" s="43"/>
      <c r="E49" s="43"/>
      <c r="F49" s="298"/>
      <c r="G49" s="43">
        <v>808.91</v>
      </c>
      <c r="H49" s="43">
        <v>853.4</v>
      </c>
      <c r="I49" s="298"/>
      <c r="J49" s="90">
        <f t="shared" si="8"/>
        <v>100</v>
      </c>
      <c r="K49" s="90">
        <f t="shared" si="9"/>
        <v>105.49999381884265</v>
      </c>
    </row>
    <row r="50" spans="1:11" s="2" customFormat="1" ht="14.25" hidden="1" customHeight="1" x14ac:dyDescent="0.25">
      <c r="A50" s="87"/>
      <c r="B50" s="190" t="s">
        <v>24</v>
      </c>
      <c r="C50" s="46">
        <v>0</v>
      </c>
      <c r="D50" s="246"/>
      <c r="E50" s="246"/>
      <c r="F50" s="247"/>
      <c r="G50" s="45">
        <f>'[4]ТЭ '!$E50</f>
        <v>0</v>
      </c>
      <c r="H50" s="246">
        <f>'[4]ТЭ '!$F50</f>
        <v>0</v>
      </c>
      <c r="I50" s="247"/>
      <c r="J50" s="93"/>
      <c r="K50" s="93"/>
    </row>
    <row r="51" spans="1:11" ht="15.75" customHeight="1" x14ac:dyDescent="0.25">
      <c r="A51" s="7">
        <v>6</v>
      </c>
      <c r="B51" s="5" t="s">
        <v>74</v>
      </c>
      <c r="C51" s="39"/>
      <c r="D51" s="172"/>
      <c r="E51" s="172"/>
      <c r="F51" s="139"/>
      <c r="G51" s="45">
        <f>'[4]ТЭ '!$E51</f>
        <v>0</v>
      </c>
      <c r="H51" s="172"/>
      <c r="I51" s="139"/>
      <c r="J51" s="93"/>
      <c r="K51" s="93"/>
    </row>
    <row r="52" spans="1:11" ht="14.25" customHeight="1" x14ac:dyDescent="0.2">
      <c r="A52" s="32"/>
      <c r="B52" s="69" t="s">
        <v>25</v>
      </c>
      <c r="C52" s="99">
        <v>1845.93</v>
      </c>
      <c r="D52" s="99"/>
      <c r="E52" s="99"/>
      <c r="F52" s="272" t="s">
        <v>140</v>
      </c>
      <c r="G52" s="99">
        <f>'[4]ТЭ '!$E52</f>
        <v>1845.93</v>
      </c>
      <c r="H52" s="99">
        <f>'[4]ТЭ '!$F52</f>
        <v>1845.93</v>
      </c>
      <c r="I52" s="272" t="s">
        <v>127</v>
      </c>
      <c r="J52" s="90">
        <f t="shared" ref="J52:J55" si="10">G52/C52*100</f>
        <v>100</v>
      </c>
      <c r="K52" s="90">
        <f t="shared" ref="K52:K55" si="11">H52/G52*100</f>
        <v>100</v>
      </c>
    </row>
    <row r="53" spans="1:11" s="2" customFormat="1" ht="14.25" customHeight="1" x14ac:dyDescent="0.2">
      <c r="A53" s="37"/>
      <c r="B53" s="73" t="s">
        <v>26</v>
      </c>
      <c r="C53" s="98">
        <v>666.13</v>
      </c>
      <c r="D53" s="98"/>
      <c r="E53" s="98"/>
      <c r="F53" s="262"/>
      <c r="G53" s="98">
        <f>'[4]ТЭ '!$E53</f>
        <v>666.13</v>
      </c>
      <c r="H53" s="98">
        <f>'[4]ТЭ '!$F53</f>
        <v>666.13</v>
      </c>
      <c r="I53" s="262"/>
      <c r="J53" s="90">
        <f t="shared" si="10"/>
        <v>100</v>
      </c>
      <c r="K53" s="90">
        <f t="shared" si="11"/>
        <v>100</v>
      </c>
    </row>
    <row r="54" spans="1:11" s="2" customFormat="1" ht="14.25" customHeight="1" x14ac:dyDescent="0.2">
      <c r="A54" s="37"/>
      <c r="B54" s="73" t="s">
        <v>34</v>
      </c>
      <c r="C54" s="98">
        <v>646.29</v>
      </c>
      <c r="D54" s="98"/>
      <c r="E54" s="98"/>
      <c r="F54" s="262"/>
      <c r="G54" s="98">
        <f>'[4]ТЭ '!$E54</f>
        <v>646.29</v>
      </c>
      <c r="H54" s="98">
        <f>'[4]ТЭ '!$F54</f>
        <v>646.29</v>
      </c>
      <c r="I54" s="262"/>
      <c r="J54" s="90">
        <f t="shared" si="10"/>
        <v>100</v>
      </c>
      <c r="K54" s="90">
        <f t="shared" si="11"/>
        <v>100</v>
      </c>
    </row>
    <row r="55" spans="1:11" s="2" customFormat="1" ht="20.25" customHeight="1" x14ac:dyDescent="0.2">
      <c r="A55" s="36"/>
      <c r="B55" s="69" t="s">
        <v>27</v>
      </c>
      <c r="C55" s="99">
        <v>748.34</v>
      </c>
      <c r="D55" s="99"/>
      <c r="E55" s="99"/>
      <c r="F55" s="273"/>
      <c r="G55" s="99">
        <f>'[4]ТЭ '!$E55</f>
        <v>748.34</v>
      </c>
      <c r="H55" s="99">
        <f>'[4]ТЭ '!$F55</f>
        <v>748.34</v>
      </c>
      <c r="I55" s="273"/>
      <c r="J55" s="90">
        <f t="shared" si="10"/>
        <v>100</v>
      </c>
      <c r="K55" s="90">
        <f t="shared" si="11"/>
        <v>100</v>
      </c>
    </row>
    <row r="56" spans="1:11" s="4" customFormat="1" ht="14.25" customHeight="1" x14ac:dyDescent="0.25">
      <c r="A56" s="7">
        <v>7</v>
      </c>
      <c r="B56" s="71" t="s">
        <v>49</v>
      </c>
      <c r="C56" s="39"/>
      <c r="D56" s="115"/>
      <c r="E56" s="115"/>
      <c r="F56" s="138"/>
      <c r="G56" s="45"/>
      <c r="H56" s="115"/>
      <c r="I56" s="138"/>
      <c r="J56" s="93"/>
      <c r="K56" s="93"/>
    </row>
    <row r="57" spans="1:11" ht="35.25" customHeight="1" x14ac:dyDescent="0.2">
      <c r="A57" s="65"/>
      <c r="B57" s="159" t="s">
        <v>28</v>
      </c>
      <c r="C57" s="179">
        <v>685.28</v>
      </c>
      <c r="D57" s="179"/>
      <c r="E57" s="179"/>
      <c r="F57" s="156" t="s">
        <v>141</v>
      </c>
      <c r="G57" s="179">
        <v>685.28</v>
      </c>
      <c r="H57" s="179">
        <v>722.97</v>
      </c>
      <c r="I57" s="156" t="s">
        <v>145</v>
      </c>
      <c r="J57" s="90">
        <f>G57/C57*100</f>
        <v>100</v>
      </c>
      <c r="K57" s="90">
        <f>H57/G57*100</f>
        <v>105.49994162969882</v>
      </c>
    </row>
    <row r="58" spans="1:11" s="2" customFormat="1" ht="35.25" customHeight="1" x14ac:dyDescent="0.2">
      <c r="A58" s="66"/>
      <c r="B58" s="160" t="s">
        <v>29</v>
      </c>
      <c r="C58" s="92">
        <v>626.12</v>
      </c>
      <c r="D58" s="92"/>
      <c r="E58" s="92"/>
      <c r="F58" s="157" t="s">
        <v>142</v>
      </c>
      <c r="G58" s="92">
        <v>626.12</v>
      </c>
      <c r="H58" s="92">
        <v>660.56</v>
      </c>
      <c r="I58" s="256" t="s">
        <v>144</v>
      </c>
      <c r="J58" s="90">
        <f>G58/C58*100</f>
        <v>100</v>
      </c>
      <c r="K58" s="90">
        <f>H58/G58*100</f>
        <v>105.5005430268958</v>
      </c>
    </row>
    <row r="59" spans="1:11" s="2" customFormat="1" ht="35.25" customHeight="1" x14ac:dyDescent="0.2">
      <c r="A59" s="66"/>
      <c r="B59" s="160" t="s">
        <v>30</v>
      </c>
      <c r="C59" s="180">
        <v>583.55999999999995</v>
      </c>
      <c r="D59" s="154"/>
      <c r="E59" s="154"/>
      <c r="F59" s="157" t="s">
        <v>141</v>
      </c>
      <c r="G59" s="154">
        <v>583.55999999999995</v>
      </c>
      <c r="H59" s="154">
        <v>615.66</v>
      </c>
      <c r="I59" s="241" t="s">
        <v>145</v>
      </c>
      <c r="J59" s="90">
        <f t="shared" ref="J59:J61" si="12">G59/C59*100</f>
        <v>100</v>
      </c>
      <c r="K59" s="90">
        <f t="shared" ref="K59:K61" si="13">H59/G59*100</f>
        <v>105.50071972033726</v>
      </c>
    </row>
    <row r="60" spans="1:11" s="2" customFormat="1" ht="35.25" customHeight="1" x14ac:dyDescent="0.2">
      <c r="A60" s="66"/>
      <c r="B60" s="160" t="s">
        <v>31</v>
      </c>
      <c r="C60" s="92">
        <v>572.82000000000005</v>
      </c>
      <c r="D60" s="92"/>
      <c r="E60" s="92"/>
      <c r="F60" s="256" t="s">
        <v>141</v>
      </c>
      <c r="G60" s="92">
        <v>572.82000000000005</v>
      </c>
      <c r="H60" s="92">
        <v>604.33000000000004</v>
      </c>
      <c r="I60" s="200" t="str">
        <f>I59</f>
        <v xml:space="preserve">Постановление Правления от 13.12.2019 г. № 19-э/9
(с изменениями от 19.12.2023)       </v>
      </c>
      <c r="J60" s="90">
        <f t="shared" si="12"/>
        <v>100</v>
      </c>
      <c r="K60" s="90">
        <f t="shared" si="13"/>
        <v>105.50085541705947</v>
      </c>
    </row>
    <row r="61" spans="1:11" s="2" customFormat="1" ht="35.25" customHeight="1" x14ac:dyDescent="0.2">
      <c r="A61" s="64"/>
      <c r="B61" s="161" t="s">
        <v>33</v>
      </c>
      <c r="C61" s="181">
        <v>667.95</v>
      </c>
      <c r="D61" s="181"/>
      <c r="E61" s="181"/>
      <c r="F61" s="182" t="s">
        <v>141</v>
      </c>
      <c r="G61" s="181">
        <v>667.95</v>
      </c>
      <c r="H61" s="181">
        <v>704.69</v>
      </c>
      <c r="I61" s="182" t="str">
        <f>I60</f>
        <v xml:space="preserve">Постановление Правления от 13.12.2019 г. № 19-э/9
(с изменениями от 19.12.2023)       </v>
      </c>
      <c r="J61" s="90">
        <f t="shared" si="12"/>
        <v>100</v>
      </c>
      <c r="K61" s="90">
        <f t="shared" si="13"/>
        <v>105.50041170746314</v>
      </c>
    </row>
    <row r="63" spans="1:11" ht="15.75" customHeight="1" x14ac:dyDescent="0.2">
      <c r="B63" s="3"/>
    </row>
  </sheetData>
  <mergeCells count="24">
    <mergeCell ref="C7:F7"/>
    <mergeCell ref="F8:F9"/>
    <mergeCell ref="A1:B1"/>
    <mergeCell ref="A7:A9"/>
    <mergeCell ref="B7:B9"/>
    <mergeCell ref="A2:I2"/>
    <mergeCell ref="A3:I3"/>
    <mergeCell ref="A4:I4"/>
    <mergeCell ref="G7:I7"/>
    <mergeCell ref="G8:H8"/>
    <mergeCell ref="I8:I9"/>
    <mergeCell ref="C8:E8"/>
    <mergeCell ref="F36:F42"/>
    <mergeCell ref="F45:F49"/>
    <mergeCell ref="F52:F55"/>
    <mergeCell ref="I52:I55"/>
    <mergeCell ref="F12:F13"/>
    <mergeCell ref="F15:F27"/>
    <mergeCell ref="F29:F34"/>
    <mergeCell ref="I12:I13"/>
    <mergeCell ref="I15:I27"/>
    <mergeCell ref="I29:I34"/>
    <mergeCell ref="I36:I42"/>
    <mergeCell ref="I45:I49"/>
  </mergeCells>
  <phoneticPr fontId="1" type="noConversion"/>
  <printOptions horizontalCentered="1"/>
  <pageMargins left="0.39370078740157483" right="0.39370078740157483" top="0.39370078740157483" bottom="0.39370078740157483" header="0.19685039370078741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zoomScaleNormal="100" workbookViewId="0">
      <selection activeCell="F28" sqref="F28"/>
    </sheetView>
  </sheetViews>
  <sheetFormatPr defaultRowHeight="15.75" x14ac:dyDescent="0.25"/>
  <cols>
    <col min="1" max="1" width="5.42578125" style="47" customWidth="1"/>
    <col min="2" max="2" width="15.42578125" style="47" customWidth="1"/>
    <col min="3" max="3" width="17.28515625" style="47" customWidth="1"/>
    <col min="4" max="5" width="17.28515625" style="47" hidden="1" customWidth="1"/>
    <col min="6" max="6" width="48.42578125" style="60" customWidth="1"/>
    <col min="7" max="7" width="17.28515625" style="47" customWidth="1"/>
    <col min="8" max="8" width="18.140625" style="47" customWidth="1"/>
    <col min="9" max="9" width="48.42578125" style="60" customWidth="1"/>
    <col min="10" max="16384" width="9.140625" style="47"/>
  </cols>
  <sheetData>
    <row r="2" spans="1:9" x14ac:dyDescent="0.25">
      <c r="A2" s="265" t="s">
        <v>68</v>
      </c>
      <c r="B2" s="265"/>
      <c r="C2" s="265"/>
      <c r="D2" s="265"/>
      <c r="E2" s="265"/>
      <c r="F2" s="265"/>
      <c r="G2" s="265"/>
      <c r="H2" s="265"/>
      <c r="I2" s="265"/>
    </row>
    <row r="3" spans="1:9" x14ac:dyDescent="0.25">
      <c r="A3" s="293" t="s">
        <v>107</v>
      </c>
      <c r="B3" s="293"/>
      <c r="C3" s="293"/>
      <c r="D3" s="293"/>
      <c r="E3" s="293"/>
      <c r="F3" s="293"/>
      <c r="G3" s="293"/>
      <c r="H3" s="293"/>
      <c r="I3" s="293"/>
    </row>
    <row r="4" spans="1:9" x14ac:dyDescent="0.25">
      <c r="I4" s="55" t="s">
        <v>44</v>
      </c>
    </row>
    <row r="5" spans="1:9" ht="21" customHeight="1" x14ac:dyDescent="0.25">
      <c r="A5" s="258" t="s">
        <v>0</v>
      </c>
      <c r="B5" s="258" t="s">
        <v>42</v>
      </c>
      <c r="C5" s="266" t="s">
        <v>85</v>
      </c>
      <c r="D5" s="267"/>
      <c r="E5" s="267"/>
      <c r="F5" s="268"/>
      <c r="G5" s="266" t="s">
        <v>96</v>
      </c>
      <c r="H5" s="267"/>
      <c r="I5" s="268"/>
    </row>
    <row r="6" spans="1:9" ht="44.25" customHeight="1" x14ac:dyDescent="0.25">
      <c r="A6" s="259"/>
      <c r="B6" s="259"/>
      <c r="C6" s="269" t="s">
        <v>58</v>
      </c>
      <c r="D6" s="270"/>
      <c r="E6" s="271"/>
      <c r="F6" s="258" t="s">
        <v>62</v>
      </c>
      <c r="G6" s="269" t="s">
        <v>58</v>
      </c>
      <c r="H6" s="270"/>
      <c r="I6" s="258" t="s">
        <v>62</v>
      </c>
    </row>
    <row r="7" spans="1:9" x14ac:dyDescent="0.25">
      <c r="A7" s="260"/>
      <c r="B7" s="260"/>
      <c r="C7" s="20" t="s">
        <v>95</v>
      </c>
      <c r="D7" s="19"/>
      <c r="E7" s="20"/>
      <c r="F7" s="260"/>
      <c r="G7" s="20" t="s">
        <v>52</v>
      </c>
      <c r="H7" s="19" t="s">
        <v>93</v>
      </c>
      <c r="I7" s="260"/>
    </row>
    <row r="8" spans="1:9" ht="15.75" customHeight="1" x14ac:dyDescent="0.25">
      <c r="A8" s="52" t="s">
        <v>64</v>
      </c>
      <c r="B8" s="48" t="s">
        <v>65</v>
      </c>
      <c r="C8" s="94">
        <v>813.76</v>
      </c>
      <c r="D8" s="49"/>
      <c r="E8" s="94"/>
      <c r="F8" s="258" t="s">
        <v>86</v>
      </c>
      <c r="G8" s="94">
        <v>813.76</v>
      </c>
      <c r="H8" s="49">
        <v>858.52</v>
      </c>
      <c r="I8" s="258" t="s">
        <v>146</v>
      </c>
    </row>
    <row r="9" spans="1:9" x14ac:dyDescent="0.25">
      <c r="A9" s="53" t="s">
        <v>66</v>
      </c>
      <c r="B9" s="50" t="s">
        <v>67</v>
      </c>
      <c r="C9" s="95">
        <v>542.51</v>
      </c>
      <c r="D9" s="51"/>
      <c r="E9" s="95"/>
      <c r="F9" s="299"/>
      <c r="G9" s="95">
        <v>542.51</v>
      </c>
      <c r="H9" s="51">
        <v>572.35</v>
      </c>
      <c r="I9" s="299"/>
    </row>
  </sheetData>
  <mergeCells count="12">
    <mergeCell ref="F8:F9"/>
    <mergeCell ref="I8:I9"/>
    <mergeCell ref="A5:A7"/>
    <mergeCell ref="B5:B7"/>
    <mergeCell ref="A2:I2"/>
    <mergeCell ref="A3:I3"/>
    <mergeCell ref="C5:F5"/>
    <mergeCell ref="F6:F7"/>
    <mergeCell ref="G5:I5"/>
    <mergeCell ref="G6:H6"/>
    <mergeCell ref="I6:I7"/>
    <mergeCell ref="C6:E6"/>
  </mergeCells>
  <phoneticPr fontId="1" type="noConversion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zoomScaleNormal="100" workbookViewId="0">
      <selection activeCell="F23" sqref="F23"/>
    </sheetView>
  </sheetViews>
  <sheetFormatPr defaultRowHeight="15.75" x14ac:dyDescent="0.25"/>
  <cols>
    <col min="1" max="1" width="5.42578125" style="47" customWidth="1"/>
    <col min="2" max="2" width="37.42578125" style="47" customWidth="1"/>
    <col min="3" max="3" width="17.140625" style="47" customWidth="1"/>
    <col min="4" max="4" width="18.5703125" style="47" hidden="1" customWidth="1"/>
    <col min="5" max="5" width="17.140625" style="47" hidden="1" customWidth="1"/>
    <col min="6" max="6" width="55.140625" style="47" customWidth="1"/>
    <col min="7" max="7" width="17.140625" style="47" customWidth="1"/>
    <col min="8" max="8" width="18.28515625" style="47" customWidth="1"/>
    <col min="9" max="9" width="56.85546875" style="47" customWidth="1"/>
    <col min="10" max="16384" width="9.140625" style="47"/>
  </cols>
  <sheetData>
    <row r="2" spans="1:9" ht="15.75" customHeight="1" x14ac:dyDescent="0.25">
      <c r="A2" s="264" t="s">
        <v>56</v>
      </c>
      <c r="B2" s="264"/>
      <c r="C2" s="264"/>
      <c r="D2" s="264"/>
      <c r="E2" s="264"/>
      <c r="F2" s="264"/>
      <c r="G2" s="264"/>
      <c r="H2" s="264"/>
      <c r="I2" s="264"/>
    </row>
    <row r="3" spans="1:9" x14ac:dyDescent="0.25">
      <c r="A3" s="265" t="s">
        <v>53</v>
      </c>
      <c r="B3" s="265"/>
      <c r="C3" s="265"/>
      <c r="D3" s="265"/>
      <c r="E3" s="265"/>
      <c r="F3" s="265"/>
      <c r="G3" s="265"/>
      <c r="H3" s="265"/>
      <c r="I3" s="265"/>
    </row>
    <row r="4" spans="1:9" x14ac:dyDescent="0.25">
      <c r="A4" s="293" t="s">
        <v>107</v>
      </c>
      <c r="B4" s="293"/>
      <c r="C4" s="293"/>
      <c r="D4" s="293"/>
      <c r="E4" s="293"/>
      <c r="F4" s="293"/>
      <c r="G4" s="293"/>
      <c r="H4" s="293"/>
      <c r="I4" s="293"/>
    </row>
    <row r="5" spans="1:9" x14ac:dyDescent="0.25">
      <c r="I5" s="55" t="s">
        <v>44</v>
      </c>
    </row>
    <row r="6" spans="1:9" ht="19.5" customHeight="1" x14ac:dyDescent="0.25">
      <c r="A6" s="258" t="s">
        <v>0</v>
      </c>
      <c r="B6" s="258" t="s">
        <v>42</v>
      </c>
      <c r="C6" s="266" t="s">
        <v>85</v>
      </c>
      <c r="D6" s="267"/>
      <c r="E6" s="267"/>
      <c r="F6" s="268"/>
      <c r="G6" s="266" t="s">
        <v>96</v>
      </c>
      <c r="H6" s="267"/>
      <c r="I6" s="268"/>
    </row>
    <row r="7" spans="1:9" ht="42.75" customHeight="1" x14ac:dyDescent="0.25">
      <c r="A7" s="259"/>
      <c r="B7" s="259"/>
      <c r="C7" s="269" t="s">
        <v>58</v>
      </c>
      <c r="D7" s="270"/>
      <c r="E7" s="271"/>
      <c r="F7" s="258" t="s">
        <v>62</v>
      </c>
      <c r="G7" s="269" t="s">
        <v>58</v>
      </c>
      <c r="H7" s="270"/>
      <c r="I7" s="258" t="s">
        <v>62</v>
      </c>
    </row>
    <row r="8" spans="1:9" x14ac:dyDescent="0.25">
      <c r="A8" s="260"/>
      <c r="B8" s="260"/>
      <c r="C8" s="20" t="s">
        <v>95</v>
      </c>
      <c r="D8" s="19"/>
      <c r="E8" s="20"/>
      <c r="F8" s="260"/>
      <c r="G8" s="20" t="s">
        <v>52</v>
      </c>
      <c r="H8" s="19" t="s">
        <v>93</v>
      </c>
      <c r="I8" s="260"/>
    </row>
    <row r="9" spans="1:9" x14ac:dyDescent="0.25">
      <c r="A9" s="79">
        <v>1</v>
      </c>
      <c r="B9" s="80">
        <f>A9+1</f>
        <v>2</v>
      </c>
      <c r="C9" s="80">
        <f t="shared" ref="C9" si="0">B9+1</f>
        <v>3</v>
      </c>
      <c r="D9" s="80"/>
      <c r="E9" s="80"/>
      <c r="F9" s="80">
        <v>6</v>
      </c>
      <c r="G9" s="80">
        <v>7</v>
      </c>
      <c r="H9" s="80">
        <v>7</v>
      </c>
      <c r="I9" s="80">
        <v>8</v>
      </c>
    </row>
    <row r="10" spans="1:9" x14ac:dyDescent="0.25">
      <c r="A10" s="20"/>
      <c r="B10" s="80"/>
      <c r="C10" s="169"/>
      <c r="D10" s="169"/>
      <c r="E10" s="170"/>
      <c r="F10" s="80"/>
      <c r="G10" s="170"/>
      <c r="H10" s="170"/>
      <c r="I10" s="137"/>
    </row>
    <row r="11" spans="1:9" ht="21" customHeight="1" x14ac:dyDescent="0.25">
      <c r="A11" s="165" t="s">
        <v>64</v>
      </c>
      <c r="B11" s="166" t="s">
        <v>76</v>
      </c>
      <c r="C11" s="167">
        <v>6.79</v>
      </c>
      <c r="D11" s="167"/>
      <c r="E11" s="167"/>
      <c r="F11" s="168" t="s">
        <v>89</v>
      </c>
      <c r="G11" s="167">
        <v>6.79</v>
      </c>
      <c r="H11" s="167">
        <v>7.06</v>
      </c>
      <c r="I11" s="168" t="s">
        <v>147</v>
      </c>
    </row>
    <row r="12" spans="1:9" ht="126" customHeight="1" x14ac:dyDescent="0.25">
      <c r="A12" s="163" t="s">
        <v>66</v>
      </c>
      <c r="B12" s="164" t="s">
        <v>77</v>
      </c>
      <c r="C12" s="54">
        <v>1.26</v>
      </c>
      <c r="D12" s="54"/>
      <c r="E12" s="54"/>
      <c r="F12" s="97" t="s">
        <v>88</v>
      </c>
      <c r="G12" s="54">
        <v>1.26</v>
      </c>
      <c r="H12" s="54">
        <v>1.31</v>
      </c>
      <c r="I12" s="164" t="s">
        <v>148</v>
      </c>
    </row>
  </sheetData>
  <mergeCells count="11">
    <mergeCell ref="F7:F8"/>
    <mergeCell ref="A2:I2"/>
    <mergeCell ref="A3:I3"/>
    <mergeCell ref="A4:I4"/>
    <mergeCell ref="A6:A8"/>
    <mergeCell ref="B6:B8"/>
    <mergeCell ref="G6:I6"/>
    <mergeCell ref="G7:H7"/>
    <mergeCell ref="I7:I8"/>
    <mergeCell ref="C6:F6"/>
    <mergeCell ref="C7:E7"/>
  </mergeCells>
  <phoneticPr fontId="1" type="noConversion"/>
  <pageMargins left="0.75" right="0.75" top="1" bottom="1" header="0.5" footer="0.5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43" sqref="I43"/>
    </sheetView>
  </sheetViews>
  <sheetFormatPr defaultRowHeight="12.75" outlineLevelRow="1" x14ac:dyDescent="0.2"/>
  <cols>
    <col min="1" max="1" width="3.7109375" style="1" customWidth="1"/>
    <col min="2" max="2" width="27.85546875" style="1" customWidth="1"/>
    <col min="3" max="3" width="17.85546875" style="1" customWidth="1"/>
    <col min="4" max="5" width="17.85546875" style="1" hidden="1" customWidth="1"/>
    <col min="6" max="6" width="51.28515625" style="1" customWidth="1"/>
    <col min="7" max="8" width="17.85546875" style="1" customWidth="1"/>
    <col min="9" max="9" width="51.28515625" style="1" customWidth="1"/>
    <col min="10" max="16384" width="9.140625" style="1"/>
  </cols>
  <sheetData>
    <row r="1" spans="1:9" x14ac:dyDescent="0.2">
      <c r="A1" s="257"/>
      <c r="B1" s="257"/>
    </row>
    <row r="2" spans="1:9" ht="15.75" customHeight="1" x14ac:dyDescent="0.25">
      <c r="A2" s="264" t="s">
        <v>56</v>
      </c>
      <c r="B2" s="264"/>
      <c r="C2" s="264"/>
      <c r="D2" s="264"/>
      <c r="E2" s="264"/>
      <c r="F2" s="264"/>
      <c r="G2" s="264"/>
      <c r="H2" s="264"/>
      <c r="I2" s="264"/>
    </row>
    <row r="3" spans="1:9" ht="15.75" x14ac:dyDescent="0.25">
      <c r="A3" s="265" t="s">
        <v>75</v>
      </c>
      <c r="B3" s="265"/>
      <c r="C3" s="265"/>
      <c r="D3" s="265"/>
      <c r="E3" s="265"/>
      <c r="F3" s="265"/>
      <c r="G3" s="265"/>
      <c r="H3" s="265"/>
      <c r="I3" s="265"/>
    </row>
    <row r="4" spans="1:9" ht="15.75" x14ac:dyDescent="0.25">
      <c r="A4" s="293" t="s">
        <v>107</v>
      </c>
      <c r="B4" s="293"/>
      <c r="C4" s="293"/>
      <c r="D4" s="293"/>
      <c r="E4" s="293"/>
      <c r="F4" s="293"/>
      <c r="G4" s="293"/>
      <c r="H4" s="293"/>
      <c r="I4" s="293"/>
    </row>
    <row r="5" spans="1:9" ht="15.75" customHeight="1" x14ac:dyDescent="0.2">
      <c r="A5" s="3"/>
      <c r="B5" s="3"/>
    </row>
    <row r="6" spans="1:9" ht="15.75" customHeight="1" x14ac:dyDescent="0.2">
      <c r="A6" s="103"/>
      <c r="B6" s="103"/>
      <c r="I6" s="55" t="s">
        <v>44</v>
      </c>
    </row>
    <row r="7" spans="1:9" ht="18" customHeight="1" x14ac:dyDescent="0.2">
      <c r="A7" s="258" t="s">
        <v>0</v>
      </c>
      <c r="B7" s="258" t="s">
        <v>42</v>
      </c>
      <c r="C7" s="266" t="s">
        <v>85</v>
      </c>
      <c r="D7" s="267"/>
      <c r="E7" s="267"/>
      <c r="F7" s="268"/>
      <c r="G7" s="266" t="s">
        <v>96</v>
      </c>
      <c r="H7" s="267"/>
      <c r="I7" s="268"/>
    </row>
    <row r="8" spans="1:9" ht="47.25" customHeight="1" x14ac:dyDescent="0.2">
      <c r="A8" s="259"/>
      <c r="B8" s="259"/>
      <c r="C8" s="269" t="s">
        <v>58</v>
      </c>
      <c r="D8" s="270"/>
      <c r="E8" s="271"/>
      <c r="F8" s="258" t="s">
        <v>62</v>
      </c>
      <c r="G8" s="269" t="s">
        <v>58</v>
      </c>
      <c r="H8" s="270"/>
      <c r="I8" s="258" t="s">
        <v>62</v>
      </c>
    </row>
    <row r="9" spans="1:9" ht="34.5" customHeight="1" x14ac:dyDescent="0.2">
      <c r="A9" s="260"/>
      <c r="B9" s="260"/>
      <c r="C9" s="20" t="s">
        <v>95</v>
      </c>
      <c r="D9" s="19"/>
      <c r="E9" s="20"/>
      <c r="F9" s="260"/>
      <c r="G9" s="20" t="s">
        <v>52</v>
      </c>
      <c r="H9" s="19" t="s">
        <v>93</v>
      </c>
      <c r="I9" s="260"/>
    </row>
    <row r="10" spans="1:9" ht="15" x14ac:dyDescent="0.2">
      <c r="A10" s="28">
        <v>1</v>
      </c>
      <c r="B10" s="29">
        <f>A10+1</f>
        <v>2</v>
      </c>
      <c r="C10" s="30">
        <f>B10+1</f>
        <v>3</v>
      </c>
      <c r="D10" s="30"/>
      <c r="E10" s="29">
        <f t="shared" ref="D10:I10" si="0">D10+1</f>
        <v>1</v>
      </c>
      <c r="F10" s="29">
        <v>4</v>
      </c>
      <c r="G10" s="29">
        <f t="shared" si="0"/>
        <v>5</v>
      </c>
      <c r="H10" s="29">
        <v>6</v>
      </c>
      <c r="I10" s="30">
        <f t="shared" si="0"/>
        <v>7</v>
      </c>
    </row>
    <row r="11" spans="1:9" ht="41.25" customHeight="1" x14ac:dyDescent="0.2">
      <c r="A11" s="7">
        <v>1</v>
      </c>
      <c r="B11" s="71" t="s">
        <v>70</v>
      </c>
      <c r="C11" s="88">
        <v>962.51</v>
      </c>
      <c r="D11" s="88"/>
      <c r="E11" s="88">
        <f>[4]ТКО!$E$11</f>
        <v>962.51</v>
      </c>
      <c r="F11" s="317" t="s">
        <v>149</v>
      </c>
      <c r="G11" s="88">
        <v>962.51</v>
      </c>
      <c r="H11" s="88">
        <v>972.14</v>
      </c>
      <c r="I11" s="318" t="s">
        <v>152</v>
      </c>
    </row>
    <row r="12" spans="1:9" s="2" customFormat="1" ht="14.25" customHeight="1" x14ac:dyDescent="0.25">
      <c r="A12" s="7">
        <v>2</v>
      </c>
      <c r="B12" s="71" t="s">
        <v>47</v>
      </c>
      <c r="C12" s="88"/>
      <c r="D12" s="88"/>
      <c r="E12" s="88"/>
      <c r="F12" s="109"/>
      <c r="G12" s="88"/>
      <c r="H12" s="88"/>
      <c r="I12" s="319"/>
    </row>
    <row r="13" spans="1:9" s="2" customFormat="1" ht="30.75" customHeight="1" x14ac:dyDescent="0.2">
      <c r="A13" s="155"/>
      <c r="B13" s="159" t="s">
        <v>40</v>
      </c>
      <c r="C13" s="44">
        <v>1620.36</v>
      </c>
      <c r="D13" s="41"/>
      <c r="E13" s="41">
        <f>[4]ТКО!$E13</f>
        <v>1620.36</v>
      </c>
      <c r="F13" s="272" t="s">
        <v>150</v>
      </c>
      <c r="G13" s="44">
        <v>1620.36</v>
      </c>
      <c r="H13" s="41">
        <v>1636.56</v>
      </c>
      <c r="I13" s="272" t="s">
        <v>153</v>
      </c>
    </row>
    <row r="14" spans="1:9" s="2" customFormat="1" ht="21.75" customHeight="1" x14ac:dyDescent="0.2">
      <c r="A14" s="37"/>
      <c r="B14" s="160" t="s">
        <v>2</v>
      </c>
      <c r="C14" s="26">
        <v>1296.29</v>
      </c>
      <c r="D14" s="98"/>
      <c r="E14" s="98">
        <f>[4]ТКО!$E14</f>
        <v>1296.29</v>
      </c>
      <c r="F14" s="263"/>
      <c r="G14" s="44">
        <v>1296.29</v>
      </c>
      <c r="H14" s="98">
        <v>1309.25</v>
      </c>
      <c r="I14" s="263"/>
    </row>
    <row r="15" spans="1:9" s="2" customFormat="1" ht="14.25" hidden="1" customHeight="1" x14ac:dyDescent="0.2">
      <c r="A15" s="37"/>
      <c r="B15" s="160" t="s">
        <v>82</v>
      </c>
      <c r="C15" s="26">
        <v>0</v>
      </c>
      <c r="D15" s="98"/>
      <c r="E15" s="98">
        <f>[4]ТКО!$E15</f>
        <v>0</v>
      </c>
      <c r="F15" s="131"/>
      <c r="G15" s="44">
        <f>[4]ТКО!$E15</f>
        <v>0</v>
      </c>
      <c r="H15" s="98">
        <f>[4]ТКО!$F15</f>
        <v>0</v>
      </c>
      <c r="I15" s="111"/>
    </row>
    <row r="16" spans="1:9" s="2" customFormat="1" ht="30" customHeight="1" outlineLevel="1" x14ac:dyDescent="0.2">
      <c r="A16" s="37"/>
      <c r="B16" s="160" t="s">
        <v>4</v>
      </c>
      <c r="C16" s="26">
        <v>1170.1400000000001</v>
      </c>
      <c r="D16" s="98"/>
      <c r="E16" s="98">
        <f>[4]ТКО!$E16</f>
        <v>1170.1400000000001</v>
      </c>
      <c r="F16" s="252" t="s">
        <v>151</v>
      </c>
      <c r="G16" s="44">
        <v>1170.1400000000001</v>
      </c>
      <c r="H16" s="98">
        <v>1181.8399999999999</v>
      </c>
      <c r="I16" s="252" t="s">
        <v>155</v>
      </c>
    </row>
    <row r="17" spans="1:9" s="2" customFormat="1" ht="30" outlineLevel="1" x14ac:dyDescent="0.2">
      <c r="A17" s="37"/>
      <c r="B17" s="160" t="s">
        <v>55</v>
      </c>
      <c r="C17" s="26">
        <v>1296.29</v>
      </c>
      <c r="D17" s="98"/>
      <c r="E17" s="98">
        <f>[4]ТКО!$E17</f>
        <v>1296.29</v>
      </c>
      <c r="F17" s="252" t="str">
        <f>F13</f>
        <v>Постановление Комитета от 17.12.2021 г. № 29-к/14
(с изменениями от 19.12.2022)</v>
      </c>
      <c r="G17" s="44">
        <v>1296.29</v>
      </c>
      <c r="H17" s="98">
        <v>1309.25</v>
      </c>
      <c r="I17" s="252" t="s">
        <v>154</v>
      </c>
    </row>
    <row r="18" spans="1:9" s="2" customFormat="1" ht="14.25" customHeight="1" outlineLevel="1" x14ac:dyDescent="0.2">
      <c r="A18" s="33"/>
      <c r="B18" s="160" t="s">
        <v>6</v>
      </c>
      <c r="C18" s="26">
        <v>1388.88</v>
      </c>
      <c r="D18" s="98"/>
      <c r="E18" s="98">
        <f>[4]ТКО!$E18</f>
        <v>1388.88</v>
      </c>
      <c r="F18" s="274" t="s">
        <v>151</v>
      </c>
      <c r="G18" s="44">
        <v>1388.88</v>
      </c>
      <c r="H18" s="98">
        <v>1402.77</v>
      </c>
      <c r="I18" s="274" t="s">
        <v>155</v>
      </c>
    </row>
    <row r="19" spans="1:9" s="2" customFormat="1" ht="14.25" customHeight="1" outlineLevel="1" x14ac:dyDescent="0.2">
      <c r="A19" s="37"/>
      <c r="B19" s="160" t="s">
        <v>7</v>
      </c>
      <c r="C19" s="26">
        <v>1170.1400000000001</v>
      </c>
      <c r="D19" s="98"/>
      <c r="E19" s="98">
        <f>[4]ТКО!$E19</f>
        <v>1170.1400000000001</v>
      </c>
      <c r="F19" s="274"/>
      <c r="G19" s="44">
        <v>1170.1400000000001</v>
      </c>
      <c r="H19" s="98">
        <v>1181.8399999999999</v>
      </c>
      <c r="I19" s="274"/>
    </row>
    <row r="20" spans="1:9" ht="14.25" customHeight="1" x14ac:dyDescent="0.2">
      <c r="A20" s="37"/>
      <c r="B20" s="160" t="s">
        <v>8</v>
      </c>
      <c r="C20" s="26">
        <v>1170.1400000000001</v>
      </c>
      <c r="D20" s="98"/>
      <c r="E20" s="98">
        <f>[4]ТКО!$E20</f>
        <v>1170.1400000000001</v>
      </c>
      <c r="F20" s="274"/>
      <c r="G20" s="44">
        <v>1170.1400000000001</v>
      </c>
      <c r="H20" s="98">
        <v>1181.8399999999999</v>
      </c>
      <c r="I20" s="274"/>
    </row>
    <row r="21" spans="1:9" s="2" customFormat="1" ht="14.25" customHeight="1" x14ac:dyDescent="0.2">
      <c r="A21" s="37"/>
      <c r="B21" s="160" t="s">
        <v>9</v>
      </c>
      <c r="C21" s="26">
        <v>1170.1400000000001</v>
      </c>
      <c r="D21" s="98"/>
      <c r="E21" s="98">
        <f>[4]ТКО!$E21</f>
        <v>1170.1400000000001</v>
      </c>
      <c r="F21" s="274"/>
      <c r="G21" s="44">
        <v>1170.1400000000001</v>
      </c>
      <c r="H21" s="98">
        <v>1181.8399999999999</v>
      </c>
      <c r="I21" s="274"/>
    </row>
    <row r="22" spans="1:9" ht="14.25" customHeight="1" x14ac:dyDescent="0.2">
      <c r="A22" s="33"/>
      <c r="B22" s="160" t="s">
        <v>10</v>
      </c>
      <c r="C22" s="26"/>
      <c r="D22" s="98"/>
      <c r="E22" s="98"/>
      <c r="F22" s="310"/>
      <c r="G22" s="44"/>
      <c r="H22" s="98"/>
      <c r="I22" s="310"/>
    </row>
    <row r="23" spans="1:9" ht="14.25" customHeight="1" x14ac:dyDescent="0.2">
      <c r="A23" s="37"/>
      <c r="B23" s="160" t="s">
        <v>11</v>
      </c>
      <c r="C23" s="26"/>
      <c r="D23" s="98"/>
      <c r="E23" s="98"/>
      <c r="F23" s="310"/>
      <c r="G23" s="44"/>
      <c r="H23" s="98"/>
      <c r="I23" s="310"/>
    </row>
    <row r="24" spans="1:9" ht="14.25" customHeight="1" x14ac:dyDescent="0.2">
      <c r="A24" s="37"/>
      <c r="B24" s="160" t="s">
        <v>12</v>
      </c>
      <c r="C24" s="26"/>
      <c r="D24" s="98"/>
      <c r="E24" s="98"/>
      <c r="F24" s="310"/>
      <c r="G24" s="44"/>
      <c r="H24" s="98"/>
      <c r="I24" s="310"/>
    </row>
    <row r="25" spans="1:9" s="2" customFormat="1" ht="14.25" customHeight="1" x14ac:dyDescent="0.2">
      <c r="A25" s="87"/>
      <c r="B25" s="161" t="s">
        <v>13</v>
      </c>
      <c r="C25" s="43"/>
      <c r="D25" s="46"/>
      <c r="E25" s="46"/>
      <c r="F25" s="311"/>
      <c r="G25" s="44"/>
      <c r="H25" s="46"/>
      <c r="I25" s="311"/>
    </row>
    <row r="26" spans="1:9" s="2" customFormat="1" ht="14.25" customHeight="1" x14ac:dyDescent="0.25">
      <c r="A26" s="7">
        <v>3</v>
      </c>
      <c r="B26" s="71" t="s">
        <v>48</v>
      </c>
      <c r="C26" s="88"/>
      <c r="D26" s="88"/>
      <c r="E26" s="88"/>
      <c r="F26" s="109"/>
      <c r="G26" s="88"/>
      <c r="H26" s="88"/>
      <c r="I26" s="109"/>
    </row>
    <row r="27" spans="1:9" ht="14.25" customHeight="1" x14ac:dyDescent="0.2">
      <c r="A27" s="36"/>
      <c r="B27" s="69" t="s">
        <v>35</v>
      </c>
      <c r="C27" s="44"/>
      <c r="D27" s="41"/>
      <c r="E27" s="41"/>
      <c r="F27" s="312"/>
      <c r="G27" s="44"/>
      <c r="H27" s="41"/>
      <c r="I27" s="312"/>
    </row>
    <row r="28" spans="1:9" s="2" customFormat="1" ht="14.25" customHeight="1" x14ac:dyDescent="0.2">
      <c r="A28" s="36"/>
      <c r="B28" s="73" t="s">
        <v>37</v>
      </c>
      <c r="C28" s="26"/>
      <c r="D28" s="98"/>
      <c r="E28" s="98"/>
      <c r="F28" s="313"/>
      <c r="G28" s="26"/>
      <c r="H28" s="98"/>
      <c r="I28" s="313"/>
    </row>
    <row r="29" spans="1:9" s="4" customFormat="1" ht="14.25" customHeight="1" x14ac:dyDescent="0.2">
      <c r="A29" s="36"/>
      <c r="B29" s="69" t="s">
        <v>38</v>
      </c>
      <c r="C29" s="26"/>
      <c r="D29" s="98"/>
      <c r="E29" s="98"/>
      <c r="F29" s="313"/>
      <c r="G29" s="26"/>
      <c r="H29" s="98"/>
      <c r="I29" s="313"/>
    </row>
    <row r="30" spans="1:9" s="2" customFormat="1" ht="14.25" customHeight="1" x14ac:dyDescent="0.2">
      <c r="A30" s="37"/>
      <c r="B30" s="73" t="s">
        <v>36</v>
      </c>
      <c r="C30" s="26"/>
      <c r="D30" s="98"/>
      <c r="E30" s="98"/>
      <c r="F30" s="313"/>
      <c r="G30" s="26"/>
      <c r="H30" s="98"/>
      <c r="I30" s="313"/>
    </row>
    <row r="31" spans="1:9" ht="14.25" customHeight="1" x14ac:dyDescent="0.2">
      <c r="A31" s="37"/>
      <c r="B31" s="73" t="s">
        <v>39</v>
      </c>
      <c r="C31" s="26"/>
      <c r="D31" s="98"/>
      <c r="E31" s="98"/>
      <c r="F31" s="313"/>
      <c r="G31" s="26"/>
      <c r="H31" s="98"/>
      <c r="I31" s="313"/>
    </row>
    <row r="32" spans="1:9" ht="15" x14ac:dyDescent="0.2">
      <c r="A32" s="37"/>
      <c r="B32" s="73" t="s">
        <v>41</v>
      </c>
      <c r="C32" s="43"/>
      <c r="D32" s="46"/>
      <c r="E32" s="46"/>
      <c r="F32" s="314"/>
      <c r="G32" s="43"/>
      <c r="H32" s="46"/>
      <c r="I32" s="314"/>
    </row>
    <row r="33" spans="1:9" ht="15" x14ac:dyDescent="0.25">
      <c r="A33" s="7">
        <v>4</v>
      </c>
      <c r="B33" s="71" t="s">
        <v>71</v>
      </c>
      <c r="C33" s="88"/>
      <c r="D33" s="88"/>
      <c r="E33" s="88"/>
      <c r="F33" s="109"/>
      <c r="G33" s="88"/>
      <c r="H33" s="88"/>
      <c r="I33" s="109"/>
    </row>
    <row r="34" spans="1:9" ht="15" customHeight="1" x14ac:dyDescent="0.2">
      <c r="A34" s="32"/>
      <c r="B34" s="69" t="s">
        <v>14</v>
      </c>
      <c r="C34" s="44"/>
      <c r="D34" s="41"/>
      <c r="E34" s="41"/>
      <c r="F34" s="300"/>
      <c r="G34" s="44"/>
      <c r="H34" s="41"/>
      <c r="I34" s="300"/>
    </row>
    <row r="35" spans="1:9" ht="15" x14ac:dyDescent="0.2">
      <c r="A35" s="37"/>
      <c r="B35" s="73" t="s">
        <v>15</v>
      </c>
      <c r="C35" s="26"/>
      <c r="D35" s="98"/>
      <c r="E35" s="98"/>
      <c r="F35" s="301"/>
      <c r="G35" s="26"/>
      <c r="H35" s="98"/>
      <c r="I35" s="301"/>
    </row>
    <row r="36" spans="1:9" ht="15" x14ac:dyDescent="0.2">
      <c r="A36" s="37"/>
      <c r="B36" s="73" t="s">
        <v>16</v>
      </c>
      <c r="C36" s="26"/>
      <c r="D36" s="98"/>
      <c r="E36" s="98"/>
      <c r="F36" s="301"/>
      <c r="G36" s="26"/>
      <c r="H36" s="98"/>
      <c r="I36" s="301"/>
    </row>
    <row r="37" spans="1:9" ht="15" x14ac:dyDescent="0.2">
      <c r="A37" s="37"/>
      <c r="B37" s="73" t="s">
        <v>17</v>
      </c>
      <c r="C37" s="26"/>
      <c r="D37" s="98"/>
      <c r="E37" s="98"/>
      <c r="F37" s="301"/>
      <c r="G37" s="26"/>
      <c r="H37" s="98"/>
      <c r="I37" s="301"/>
    </row>
    <row r="38" spans="1:9" ht="15" x14ac:dyDescent="0.2">
      <c r="A38" s="37"/>
      <c r="B38" s="73" t="s">
        <v>73</v>
      </c>
      <c r="C38" s="26"/>
      <c r="D38" s="249"/>
      <c r="E38" s="98"/>
      <c r="F38" s="301"/>
      <c r="G38" s="26"/>
      <c r="H38" s="98"/>
      <c r="I38" s="301"/>
    </row>
    <row r="39" spans="1:9" ht="15" x14ac:dyDescent="0.2">
      <c r="A39" s="37"/>
      <c r="B39" s="73" t="s">
        <v>18</v>
      </c>
      <c r="C39" s="26"/>
      <c r="D39" s="98"/>
      <c r="E39" s="98"/>
      <c r="F39" s="301"/>
      <c r="G39" s="26"/>
      <c r="H39" s="98"/>
      <c r="I39" s="301"/>
    </row>
    <row r="40" spans="1:9" ht="15" x14ac:dyDescent="0.2">
      <c r="A40" s="37"/>
      <c r="B40" s="73" t="s">
        <v>46</v>
      </c>
      <c r="C40" s="26"/>
      <c r="D40" s="98"/>
      <c r="E40" s="98"/>
      <c r="F40" s="301"/>
      <c r="G40" s="26"/>
      <c r="H40" s="98"/>
      <c r="I40" s="301"/>
    </row>
    <row r="41" spans="1:9" ht="15" x14ac:dyDescent="0.2">
      <c r="A41" s="87"/>
      <c r="B41" s="76" t="s">
        <v>45</v>
      </c>
      <c r="C41" s="43"/>
      <c r="D41" s="46"/>
      <c r="E41" s="46"/>
      <c r="F41" s="302"/>
      <c r="G41" s="43"/>
      <c r="H41" s="46"/>
      <c r="I41" s="302"/>
    </row>
    <row r="42" spans="1:9" ht="30" x14ac:dyDescent="0.25">
      <c r="A42" s="7">
        <v>5</v>
      </c>
      <c r="B42" s="71" t="s">
        <v>72</v>
      </c>
      <c r="C42" s="88"/>
      <c r="D42" s="88"/>
      <c r="E42" s="88"/>
      <c r="F42" s="140"/>
      <c r="G42" s="88"/>
      <c r="H42" s="88"/>
      <c r="I42" s="140"/>
    </row>
    <row r="43" spans="1:9" ht="28.5" customHeight="1" x14ac:dyDescent="0.2">
      <c r="A43" s="40"/>
      <c r="B43" s="83" t="s">
        <v>19</v>
      </c>
      <c r="C43" s="44">
        <v>1226.44</v>
      </c>
      <c r="D43" s="41"/>
      <c r="E43" s="41">
        <f>[4]ТКО!$E$43</f>
        <v>1226.44</v>
      </c>
      <c r="F43" s="158" t="s">
        <v>83</v>
      </c>
      <c r="G43" s="44">
        <v>1226.44</v>
      </c>
      <c r="H43" s="41">
        <v>1238.7</v>
      </c>
      <c r="I43" s="233" t="s">
        <v>156</v>
      </c>
    </row>
    <row r="44" spans="1:9" ht="15" hidden="1" customHeight="1" x14ac:dyDescent="0.2">
      <c r="A44" s="37"/>
      <c r="B44" s="73" t="s">
        <v>20</v>
      </c>
      <c r="C44" s="26" t="s">
        <v>78</v>
      </c>
      <c r="D44" s="26"/>
      <c r="E44" s="26"/>
      <c r="F44" s="303"/>
      <c r="G44" s="26"/>
      <c r="H44" s="26"/>
      <c r="I44" s="303"/>
    </row>
    <row r="45" spans="1:9" ht="15" hidden="1" customHeight="1" x14ac:dyDescent="0.2">
      <c r="A45" s="37"/>
      <c r="B45" s="73" t="s">
        <v>21</v>
      </c>
      <c r="C45" s="26" t="s">
        <v>78</v>
      </c>
      <c r="D45" s="26"/>
      <c r="E45" s="26"/>
      <c r="F45" s="303"/>
      <c r="G45" s="26"/>
      <c r="H45" s="26"/>
      <c r="I45" s="303"/>
    </row>
    <row r="46" spans="1:9" ht="15" hidden="1" customHeight="1" x14ac:dyDescent="0.2">
      <c r="A46" s="37"/>
      <c r="B46" s="73" t="s">
        <v>22</v>
      </c>
      <c r="C46" s="26" t="s">
        <v>78</v>
      </c>
      <c r="D46" s="26"/>
      <c r="E46" s="26"/>
      <c r="F46" s="303"/>
      <c r="G46" s="26"/>
      <c r="H46" s="26"/>
      <c r="I46" s="303"/>
    </row>
    <row r="47" spans="1:9" ht="15" hidden="1" customHeight="1" x14ac:dyDescent="0.2">
      <c r="A47" s="37"/>
      <c r="B47" s="73" t="s">
        <v>23</v>
      </c>
      <c r="C47" s="26" t="s">
        <v>78</v>
      </c>
      <c r="D47" s="26"/>
      <c r="E47" s="26"/>
      <c r="F47" s="303"/>
      <c r="G47" s="26"/>
      <c r="H47" s="26"/>
      <c r="I47" s="303"/>
    </row>
    <row r="48" spans="1:9" ht="15" hidden="1" customHeight="1" x14ac:dyDescent="0.2">
      <c r="A48" s="87"/>
      <c r="B48" s="76" t="s">
        <v>24</v>
      </c>
      <c r="C48" s="43" t="s">
        <v>78</v>
      </c>
      <c r="D48" s="43"/>
      <c r="E48" s="43"/>
      <c r="F48" s="304"/>
      <c r="G48" s="43"/>
      <c r="H48" s="43"/>
      <c r="I48" s="304"/>
    </row>
    <row r="49" spans="1:9" ht="15" x14ac:dyDescent="0.25">
      <c r="A49" s="7">
        <v>6</v>
      </c>
      <c r="B49" s="71" t="s">
        <v>74</v>
      </c>
      <c r="C49" s="88"/>
      <c r="D49" s="88"/>
      <c r="E49" s="88"/>
      <c r="F49" s="109"/>
      <c r="G49" s="88"/>
      <c r="H49" s="88"/>
      <c r="I49" s="109"/>
    </row>
    <row r="50" spans="1:9" ht="15" customHeight="1" x14ac:dyDescent="0.2">
      <c r="A50" s="32"/>
      <c r="B50" s="69" t="s">
        <v>25</v>
      </c>
      <c r="C50" s="44"/>
      <c r="D50" s="41"/>
      <c r="E50" s="41"/>
      <c r="F50" s="300"/>
      <c r="G50" s="44"/>
      <c r="H50" s="41"/>
      <c r="I50" s="300"/>
    </row>
    <row r="51" spans="1:9" ht="15" x14ac:dyDescent="0.2">
      <c r="A51" s="37"/>
      <c r="B51" s="73" t="s">
        <v>26</v>
      </c>
      <c r="C51" s="26"/>
      <c r="D51" s="98"/>
      <c r="E51" s="98"/>
      <c r="F51" s="305"/>
      <c r="G51" s="26"/>
      <c r="H51" s="98"/>
      <c r="I51" s="305"/>
    </row>
    <row r="52" spans="1:9" ht="15" x14ac:dyDescent="0.2">
      <c r="A52" s="37"/>
      <c r="B52" s="73" t="s">
        <v>34</v>
      </c>
      <c r="C52" s="26"/>
      <c r="D52" s="98"/>
      <c r="E52" s="98"/>
      <c r="F52" s="305"/>
      <c r="G52" s="26"/>
      <c r="H52" s="98"/>
      <c r="I52" s="305"/>
    </row>
    <row r="53" spans="1:9" ht="15" x14ac:dyDescent="0.2">
      <c r="A53" s="36"/>
      <c r="B53" s="69" t="s">
        <v>27</v>
      </c>
      <c r="C53" s="43"/>
      <c r="D53" s="46"/>
      <c r="E53" s="46"/>
      <c r="F53" s="306"/>
      <c r="G53" s="43"/>
      <c r="H53" s="46"/>
      <c r="I53" s="306"/>
    </row>
    <row r="54" spans="1:9" ht="15" x14ac:dyDescent="0.2">
      <c r="A54" s="7">
        <v>7</v>
      </c>
      <c r="B54" s="71" t="s">
        <v>49</v>
      </c>
      <c r="C54" s="88"/>
      <c r="D54" s="88"/>
      <c r="E54" s="88"/>
      <c r="F54" s="141"/>
      <c r="G54" s="88"/>
      <c r="H54" s="88"/>
      <c r="I54" s="141"/>
    </row>
    <row r="55" spans="1:9" ht="15" customHeight="1" x14ac:dyDescent="0.2">
      <c r="A55" s="40"/>
      <c r="B55" s="83" t="s">
        <v>28</v>
      </c>
      <c r="C55" s="44"/>
      <c r="D55" s="41"/>
      <c r="E55" s="41"/>
      <c r="F55" s="307"/>
      <c r="G55" s="44"/>
      <c r="H55" s="41"/>
      <c r="I55" s="307"/>
    </row>
    <row r="56" spans="1:9" ht="15" x14ac:dyDescent="0.2">
      <c r="A56" s="37"/>
      <c r="B56" s="73" t="s">
        <v>29</v>
      </c>
      <c r="C56" s="26"/>
      <c r="D56" s="98"/>
      <c r="E56" s="98"/>
      <c r="F56" s="308"/>
      <c r="G56" s="26"/>
      <c r="H56" s="98"/>
      <c r="I56" s="308"/>
    </row>
    <row r="57" spans="1:9" ht="15" x14ac:dyDescent="0.2">
      <c r="A57" s="37"/>
      <c r="B57" s="73" t="s">
        <v>30</v>
      </c>
      <c r="C57" s="26"/>
      <c r="D57" s="98"/>
      <c r="E57" s="98"/>
      <c r="F57" s="308"/>
      <c r="G57" s="26"/>
      <c r="H57" s="98"/>
      <c r="I57" s="308"/>
    </row>
    <row r="58" spans="1:9" ht="15" x14ac:dyDescent="0.2">
      <c r="A58" s="37"/>
      <c r="B58" s="73" t="s">
        <v>33</v>
      </c>
      <c r="C58" s="26"/>
      <c r="D58" s="98"/>
      <c r="E58" s="98"/>
      <c r="F58" s="308"/>
      <c r="G58" s="26"/>
      <c r="H58" s="98"/>
      <c r="I58" s="308"/>
    </row>
    <row r="59" spans="1:9" ht="15" x14ac:dyDescent="0.2">
      <c r="A59" s="37"/>
      <c r="B59" s="73" t="s">
        <v>31</v>
      </c>
      <c r="C59" s="26"/>
      <c r="D59" s="98"/>
      <c r="E59" s="98"/>
      <c r="F59" s="308"/>
      <c r="G59" s="26"/>
      <c r="H59" s="98"/>
      <c r="I59" s="308"/>
    </row>
    <row r="60" spans="1:9" ht="15" x14ac:dyDescent="0.2">
      <c r="A60" s="87"/>
      <c r="B60" s="76" t="s">
        <v>32</v>
      </c>
      <c r="C60" s="43"/>
      <c r="D60" s="46"/>
      <c r="E60" s="46"/>
      <c r="F60" s="309"/>
      <c r="G60" s="43"/>
      <c r="H60" s="46"/>
      <c r="I60" s="309"/>
    </row>
  </sheetData>
  <mergeCells count="28">
    <mergeCell ref="I34:I41"/>
    <mergeCell ref="I44:I48"/>
    <mergeCell ref="I50:I53"/>
    <mergeCell ref="I55:I60"/>
    <mergeCell ref="F13:F14"/>
    <mergeCell ref="F18:F21"/>
    <mergeCell ref="I13:I14"/>
    <mergeCell ref="I18:I21"/>
    <mergeCell ref="I22:I25"/>
    <mergeCell ref="I27:I32"/>
    <mergeCell ref="F55:F60"/>
    <mergeCell ref="F22:F25"/>
    <mergeCell ref="F27:F32"/>
    <mergeCell ref="F34:F41"/>
    <mergeCell ref="F44:F48"/>
    <mergeCell ref="F50:F53"/>
    <mergeCell ref="A1:B1"/>
    <mergeCell ref="A7:A9"/>
    <mergeCell ref="B7:B9"/>
    <mergeCell ref="C7:F7"/>
    <mergeCell ref="F8:F9"/>
    <mergeCell ref="A2:I2"/>
    <mergeCell ref="A3:I3"/>
    <mergeCell ref="A4:I4"/>
    <mergeCell ref="G7:I7"/>
    <mergeCell ref="G8:H8"/>
    <mergeCell ref="I8:I9"/>
    <mergeCell ref="C8:E8"/>
  </mergeCells>
  <pageMargins left="0.7" right="0.7" top="0.75" bottom="0.75" header="0.3" footer="0.3"/>
  <pageSetup paperSize="9" scale="43" orientation="portrait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ХВС</vt:lpstr>
      <vt:lpstr>ГВС</vt:lpstr>
      <vt:lpstr>ВО</vt:lpstr>
      <vt:lpstr>ТЭ </vt:lpstr>
      <vt:lpstr>ТПТ</vt:lpstr>
      <vt:lpstr>ЭЭ</vt:lpstr>
      <vt:lpstr>ТКО</vt:lpstr>
      <vt:lpstr>ВО!Заголовки_для_печати</vt:lpstr>
      <vt:lpstr>ХВС!Заголовки_для_печати</vt:lpstr>
      <vt:lpstr>ГВС!Область_печати</vt:lpstr>
      <vt:lpstr>ТКО!Область_печати</vt:lpstr>
      <vt:lpstr>'ТЭ '!Область_печати</vt:lpstr>
      <vt:lpstr>ХВС!Область_печати</vt:lpstr>
    </vt:vector>
  </TitlesOfParts>
  <Company>FST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Vosipov</dc:creator>
  <cp:lastModifiedBy>Петрова Татьяна Геннадьевна</cp:lastModifiedBy>
  <cp:lastPrinted>2020-01-02T05:03:52Z</cp:lastPrinted>
  <dcterms:created xsi:type="dcterms:W3CDTF">2006-01-10T14:00:06Z</dcterms:created>
  <dcterms:modified xsi:type="dcterms:W3CDTF">2024-02-13T21:55:00Z</dcterms:modified>
</cp:coreProperties>
</file>