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p-fs\Committee_Cost\ОТДЕЛ ЖКХ\КОММУНАЛЬНЫЕ УСЛУГИ на 2026 год\ПП ВС ВО 2024\ПП факт 2024\на сайт\"/>
    </mc:Choice>
  </mc:AlternateContent>
  <xr:revisionPtr revIDLastSave="0" documentId="13_ncr:1_{BDF85EEA-D46E-453C-80CC-6081248B41AE}" xr6:coauthVersionLast="47" xr6:coauthVersionMax="47" xr10:uidLastSave="{00000000-0000-0000-0000-000000000000}"/>
  <bookViews>
    <workbookView xWindow="0" yWindow="0" windowWidth="14115" windowHeight="15450" xr2:uid="{00000000-000D-0000-FFFF-FFFF00000000}"/>
  </bookViews>
  <sheets>
    <sheet name="раздел 1" sheetId="13" r:id="rId1"/>
    <sheet name="раздел 2" sheetId="12" r:id="rId2"/>
    <sheet name="раздел 3" sheetId="14" r:id="rId3"/>
    <sheet name="раздел 4" sheetId="16" r:id="rId4"/>
    <sheet name="раздел 5" sheetId="15" r:id="rId5"/>
  </sheets>
  <externalReferences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5" l="1"/>
  <c r="E14" i="15"/>
  <c r="E16" i="15"/>
  <c r="F8" i="12"/>
  <c r="F11" i="12"/>
  <c r="E11" i="12"/>
  <c r="E8" i="12"/>
  <c r="E34" i="12"/>
  <c r="F34" i="12" s="1"/>
  <c r="D15" i="14"/>
  <c r="G15" i="14"/>
  <c r="G7" i="14" l="1"/>
  <c r="D7" i="14"/>
  <c r="G34" i="12"/>
  <c r="E33" i="12"/>
  <c r="F33" i="12"/>
  <c r="E22" i="12"/>
  <c r="G11" i="12"/>
  <c r="G8" i="12"/>
  <c r="G7" i="12" s="1"/>
  <c r="E7" i="12"/>
  <c r="E12" i="12" s="1"/>
  <c r="F7" i="12"/>
  <c r="F12" i="12"/>
  <c r="F16" i="12" s="1"/>
  <c r="F21" i="12" s="1"/>
  <c r="D7" i="12"/>
  <c r="D12" i="12" s="1"/>
  <c r="D16" i="12" s="1"/>
  <c r="D21" i="12" s="1"/>
  <c r="C5" i="16"/>
  <c r="D5" i="16" s="1"/>
  <c r="F5" i="16" s="1"/>
  <c r="G5" i="16" s="1"/>
  <c r="BG33" i="12"/>
  <c r="BK33" i="12"/>
  <c r="BK30" i="12"/>
  <c r="BH30" i="12"/>
  <c r="BG30" i="12"/>
  <c r="BD30" i="12"/>
  <c r="BK27" i="12"/>
  <c r="BK23" i="12" s="1"/>
  <c r="BK22" i="12" s="1"/>
  <c r="BH27" i="12"/>
  <c r="BH23" i="12" s="1"/>
  <c r="BG27" i="12"/>
  <c r="BG23" i="12" s="1"/>
  <c r="BD27" i="12"/>
  <c r="BD23" i="12" s="1"/>
  <c r="BG7" i="12"/>
  <c r="BG12" i="12" s="1"/>
  <c r="BG16" i="12" s="1"/>
  <c r="BG21" i="12" s="1"/>
  <c r="BK7" i="12"/>
  <c r="BK12" i="12" s="1"/>
  <c r="BK16" i="12" s="1"/>
  <c r="BK21" i="12" s="1"/>
  <c r="AY33" i="12"/>
  <c r="BC33" i="12"/>
  <c r="BC30" i="12"/>
  <c r="AZ30" i="12"/>
  <c r="AY30" i="12"/>
  <c r="AV30" i="12"/>
  <c r="BC27" i="12"/>
  <c r="BC23" i="12" s="1"/>
  <c r="AZ27" i="12"/>
  <c r="AZ23" i="12" s="1"/>
  <c r="AY27" i="12"/>
  <c r="AY23" i="12" s="1"/>
  <c r="AY22" i="12" s="1"/>
  <c r="AV27" i="12"/>
  <c r="AV23" i="12" s="1"/>
  <c r="BC7" i="12"/>
  <c r="BC12" i="12" s="1"/>
  <c r="BC16" i="12" s="1"/>
  <c r="BC21" i="12" s="1"/>
  <c r="AY7" i="12"/>
  <c r="AY12" i="12" s="1"/>
  <c r="AY16" i="12" s="1"/>
  <c r="AY21" i="12" s="1"/>
  <c r="AN34" i="12"/>
  <c r="AN33" i="12" s="1"/>
  <c r="AU33" i="12"/>
  <c r="AQ33" i="12"/>
  <c r="AU30" i="12"/>
  <c r="AR30" i="12"/>
  <c r="AQ30" i="12"/>
  <c r="AN30" i="12"/>
  <c r="AU27" i="12"/>
  <c r="AU23" i="12" s="1"/>
  <c r="AR27" i="12"/>
  <c r="AR23" i="12" s="1"/>
  <c r="AQ27" i="12"/>
  <c r="AQ23" i="12"/>
  <c r="AN27" i="12"/>
  <c r="AN23" i="12" s="1"/>
  <c r="AN22" i="12" s="1"/>
  <c r="AR11" i="12"/>
  <c r="AN11" i="12"/>
  <c r="AQ7" i="12"/>
  <c r="AQ12" i="12" s="1"/>
  <c r="AQ16" i="12" s="1"/>
  <c r="AQ21" i="12"/>
  <c r="AU7" i="12"/>
  <c r="AU12" i="12" s="1"/>
  <c r="AU16" i="12" s="1"/>
  <c r="AU21" i="12" s="1"/>
  <c r="AM33" i="12"/>
  <c r="AI33" i="12"/>
  <c r="AM30" i="12"/>
  <c r="AJ30" i="12"/>
  <c r="AI30" i="12"/>
  <c r="AF30" i="12"/>
  <c r="AM27" i="12"/>
  <c r="AM23" i="12" s="1"/>
  <c r="AM22" i="12" s="1"/>
  <c r="AJ27" i="12"/>
  <c r="AJ23" i="12" s="1"/>
  <c r="AI27" i="12"/>
  <c r="AI23" i="12" s="1"/>
  <c r="AF27" i="12"/>
  <c r="AF23" i="12" s="1"/>
  <c r="AM7" i="12"/>
  <c r="AM12" i="12" s="1"/>
  <c r="AM16" i="12" s="1"/>
  <c r="AM21" i="12" s="1"/>
  <c r="AI7" i="12"/>
  <c r="AI12" i="12" s="1"/>
  <c r="AI16" i="12" s="1"/>
  <c r="AI21" i="12" s="1"/>
  <c r="AE33" i="12"/>
  <c r="AE30" i="12"/>
  <c r="AB30" i="12"/>
  <c r="AE27" i="12"/>
  <c r="AB27" i="12"/>
  <c r="AB23" i="12" s="1"/>
  <c r="AE23" i="12"/>
  <c r="AE7" i="12"/>
  <c r="AE12" i="12" s="1"/>
  <c r="AE16" i="12" s="1"/>
  <c r="AE21" i="12" s="1"/>
  <c r="AA33" i="12"/>
  <c r="AA30" i="12"/>
  <c r="X30" i="12"/>
  <c r="AA27" i="12"/>
  <c r="AA23" i="12" s="1"/>
  <c r="X27" i="12"/>
  <c r="X23" i="12" s="1"/>
  <c r="AA7" i="12"/>
  <c r="AA12" i="12"/>
  <c r="AA16" i="12" s="1"/>
  <c r="AA21" i="12" s="1"/>
  <c r="W7" i="12"/>
  <c r="W12" i="12"/>
  <c r="W16" i="12" s="1"/>
  <c r="W21" i="12" s="1"/>
  <c r="W27" i="12"/>
  <c r="W23" i="12"/>
  <c r="W30" i="12"/>
  <c r="W22" i="12" s="1"/>
  <c r="T30" i="12"/>
  <c r="T27" i="12"/>
  <c r="T23" i="12" s="1"/>
  <c r="P34" i="12"/>
  <c r="P33" i="12" s="1"/>
  <c r="P30" i="12"/>
  <c r="P27" i="12"/>
  <c r="P23" i="12" s="1"/>
  <c r="L30" i="12"/>
  <c r="L27" i="12"/>
  <c r="L23" i="12"/>
  <c r="H30" i="12"/>
  <c r="H27" i="12"/>
  <c r="H23" i="12"/>
  <c r="H11" i="12"/>
  <c r="E5" i="15"/>
  <c r="F5" i="15" s="1"/>
  <c r="G5" i="15" s="1"/>
  <c r="H5" i="15" s="1"/>
  <c r="I5" i="15" s="1"/>
  <c r="J5" i="15" s="1"/>
  <c r="K5" i="15" s="1"/>
  <c r="L5" i="15" s="1"/>
  <c r="M5" i="15" s="1"/>
  <c r="N5" i="15" s="1"/>
  <c r="O5" i="15" s="1"/>
  <c r="P5" i="15" s="1"/>
  <c r="Q5" i="15" s="1"/>
  <c r="R5" i="15" s="1"/>
  <c r="S5" i="15" s="1"/>
  <c r="T5" i="15" s="1"/>
  <c r="U5" i="15" s="1"/>
  <c r="D30" i="12"/>
  <c r="D27" i="12"/>
  <c r="D23" i="12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H12" i="15"/>
  <c r="I12" i="15" s="1"/>
  <c r="J12" i="15" s="1"/>
  <c r="K12" i="15" s="1"/>
  <c r="L12" i="15" s="1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D11" i="15"/>
  <c r="D10" i="15"/>
  <c r="H9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D8" i="15"/>
  <c r="D7" i="15" s="1"/>
  <c r="BH34" i="12"/>
  <c r="BH33" i="12" s="1"/>
  <c r="BH11" i="12"/>
  <c r="AZ8" i="12"/>
  <c r="AZ7" i="12" s="1"/>
  <c r="AV11" i="12"/>
  <c r="AV34" i="12"/>
  <c r="AV33" i="12"/>
  <c r="AZ11" i="12"/>
  <c r="L11" i="12"/>
  <c r="P11" i="12"/>
  <c r="X11" i="12"/>
  <c r="AR34" i="12"/>
  <c r="AR33" i="12" s="1"/>
  <c r="AB8" i="12"/>
  <c r="AB7" i="12"/>
  <c r="L8" i="12"/>
  <c r="L7" i="12" s="1"/>
  <c r="L12" i="12" s="1"/>
  <c r="L16" i="12" s="1"/>
  <c r="L21" i="12" s="1"/>
  <c r="AB11" i="12"/>
  <c r="AF8" i="12"/>
  <c r="AF7" i="12" s="1"/>
  <c r="T11" i="12"/>
  <c r="X8" i="12"/>
  <c r="X7" i="12" s="1"/>
  <c r="AF11" i="12"/>
  <c r="BH8" i="12"/>
  <c r="BH7" i="12"/>
  <c r="H8" i="12"/>
  <c r="H7" i="12" s="1"/>
  <c r="AJ11" i="12"/>
  <c r="AF34" i="12"/>
  <c r="AF33" i="12"/>
  <c r="AN8" i="12"/>
  <c r="AN7" i="12" s="1"/>
  <c r="AN12" i="12" s="1"/>
  <c r="AN16" i="12" s="1"/>
  <c r="AN21" i="12" s="1"/>
  <c r="BD11" i="12"/>
  <c r="L34" i="12"/>
  <c r="L33" i="12" s="1"/>
  <c r="T8" i="12"/>
  <c r="T7" i="12" s="1"/>
  <c r="X34" i="12"/>
  <c r="X33" i="12" s="1"/>
  <c r="AJ8" i="12"/>
  <c r="AJ7" i="12" s="1"/>
  <c r="AJ12" i="12" s="1"/>
  <c r="AJ16" i="12" s="1"/>
  <c r="AJ21" i="12" s="1"/>
  <c r="AV8" i="12"/>
  <c r="AV7" i="12"/>
  <c r="AV12" i="12" s="1"/>
  <c r="AV16" i="12" s="1"/>
  <c r="AV21" i="12" s="1"/>
  <c r="AZ34" i="12"/>
  <c r="AZ33" i="12" s="1"/>
  <c r="AB34" i="12"/>
  <c r="AB33" i="12" s="1"/>
  <c r="AJ34" i="12"/>
  <c r="AJ33" i="12"/>
  <c r="H34" i="12"/>
  <c r="H33" i="12" s="1"/>
  <c r="P8" i="12"/>
  <c r="P7" i="12"/>
  <c r="P12" i="12" s="1"/>
  <c r="P16" i="12"/>
  <c r="P21" i="12" s="1"/>
  <c r="BD8" i="12"/>
  <c r="BD7" i="12" s="1"/>
  <c r="BD12" i="12"/>
  <c r="BD16" i="12"/>
  <c r="BD21" i="12" s="1"/>
  <c r="D33" i="12"/>
  <c r="T34" i="12"/>
  <c r="T33" i="12"/>
  <c r="BD34" i="12"/>
  <c r="BD33" i="12" s="1"/>
  <c r="AR8" i="12"/>
  <c r="AR7" i="12" s="1"/>
  <c r="AR12" i="12" s="1"/>
  <c r="AR16" i="12" s="1"/>
  <c r="AR21" i="12" s="1"/>
  <c r="W34" i="12"/>
  <c r="W33" i="12" s="1"/>
  <c r="J10" i="15"/>
  <c r="F22" i="12"/>
  <c r="BH22" i="12" l="1"/>
  <c r="AE22" i="12"/>
  <c r="AV22" i="12"/>
  <c r="K10" i="15"/>
  <c r="T12" i="12"/>
  <c r="T16" i="12" s="1"/>
  <c r="T21" i="12" s="1"/>
  <c r="AA22" i="12"/>
  <c r="BD22" i="12"/>
  <c r="L22" i="12"/>
  <c r="AF12" i="12"/>
  <c r="AF16" i="12" s="1"/>
  <c r="AF21" i="12" s="1"/>
  <c r="X22" i="12"/>
  <c r="D22" i="12"/>
  <c r="AZ12" i="12"/>
  <c r="AZ16" i="12" s="1"/>
  <c r="AZ21" i="12" s="1"/>
  <c r="P22" i="12"/>
  <c r="AQ22" i="12"/>
  <c r="BG22" i="12"/>
  <c r="G33" i="12"/>
  <c r="G22" i="12" s="1"/>
  <c r="G12" i="12"/>
  <c r="G16" i="12" s="1"/>
  <c r="G21" i="12" s="1"/>
  <c r="E16" i="12"/>
  <c r="E21" i="12" s="1"/>
  <c r="BH12" i="12"/>
  <c r="BH16" i="12" s="1"/>
  <c r="BH21" i="12" s="1"/>
  <c r="AR22" i="12"/>
  <c r="AJ22" i="12"/>
  <c r="AB12" i="12"/>
  <c r="AB16" i="12" s="1"/>
  <c r="AB21" i="12" s="1"/>
  <c r="AF22" i="12"/>
  <c r="H22" i="12"/>
  <c r="AI22" i="12"/>
  <c r="AU22" i="12"/>
  <c r="H12" i="12"/>
  <c r="H16" i="12" s="1"/>
  <c r="H21" i="12" s="1"/>
  <c r="T22" i="12"/>
  <c r="BC22" i="12"/>
  <c r="L10" i="15"/>
  <c r="M12" i="15"/>
  <c r="N12" i="15" s="1"/>
  <c r="AZ22" i="12"/>
  <c r="AB22" i="12"/>
  <c r="H10" i="15"/>
  <c r="X12" i="12"/>
  <c r="X16" i="12" s="1"/>
  <c r="X21" i="12" s="1"/>
  <c r="H7" i="15"/>
  <c r="I9" i="15"/>
  <c r="I10" i="15"/>
  <c r="J9" i="15" l="1"/>
  <c r="I7" i="15"/>
  <c r="N10" i="15"/>
  <c r="O12" i="15"/>
  <c r="M10" i="15"/>
  <c r="K9" i="15" l="1"/>
  <c r="J7" i="15"/>
  <c r="P12" i="15"/>
  <c r="O10" i="15"/>
  <c r="K7" i="15" l="1"/>
  <c r="L9" i="15"/>
  <c r="P10" i="15"/>
  <c r="Q12" i="15"/>
  <c r="R12" i="15" l="1"/>
  <c r="Q10" i="15"/>
  <c r="M9" i="15"/>
  <c r="L7" i="15"/>
  <c r="R10" i="15" l="1"/>
  <c r="S12" i="15"/>
  <c r="N9" i="15"/>
  <c r="M7" i="15"/>
  <c r="N7" i="15" l="1"/>
  <c r="O9" i="15"/>
  <c r="T12" i="15"/>
  <c r="S10" i="15"/>
  <c r="U12" i="15" l="1"/>
  <c r="U10" i="15" s="1"/>
  <c r="T10" i="15"/>
  <c r="O7" i="15"/>
  <c r="P9" i="15"/>
  <c r="P7" i="15" l="1"/>
  <c r="Q9" i="15"/>
  <c r="R9" i="15" l="1"/>
  <c r="Q7" i="15"/>
  <c r="S9" i="15" l="1"/>
  <c r="R7" i="15"/>
  <c r="S7" i="15" l="1"/>
  <c r="T9" i="15"/>
  <c r="U9" i="15" l="1"/>
  <c r="U7" i="15" s="1"/>
  <c r="T7" i="15"/>
</calcChain>
</file>

<file path=xl/sharedStrings.xml><?xml version="1.0" encoding="utf-8"?>
<sst xmlns="http://schemas.openxmlformats.org/spreadsheetml/2006/main" count="322" uniqueCount="134">
  <si>
    <t>Итого:</t>
  </si>
  <si>
    <t>Единица измерения</t>
  </si>
  <si>
    <t>1.1</t>
  </si>
  <si>
    <t>%</t>
  </si>
  <si>
    <t>1.2</t>
  </si>
  <si>
    <t>1</t>
  </si>
  <si>
    <t>I</t>
  </si>
  <si>
    <t>II</t>
  </si>
  <si>
    <t>2</t>
  </si>
  <si>
    <t>№
п/п</t>
  </si>
  <si>
    <t>Наименование</t>
  </si>
  <si>
    <t>факт</t>
  </si>
  <si>
    <t>в т.ч. населению:</t>
  </si>
  <si>
    <t>тыс. руб.</t>
  </si>
  <si>
    <t>ОТЧЕТ ОБ ИСПОЛНЕНИИ ПРОИЗВОДСТВЕННОЙ ПРОГРАММЫ</t>
  </si>
  <si>
    <t>Раздел 1.  Паспорт производственной программы</t>
  </si>
  <si>
    <t>Наименование регулируемой организации</t>
  </si>
  <si>
    <t>Местонахождение регулируемой организации</t>
  </si>
  <si>
    <t>Наименование уполномоченного органа</t>
  </si>
  <si>
    <t>Комитет государственного регулирования цен и тарифов Чукотского автономного округа</t>
  </si>
  <si>
    <t>Местонахождение уполномоченного органа</t>
  </si>
  <si>
    <t>689000, Чукотский автономный округ, г. Анадырь, ул. Отке, 4</t>
  </si>
  <si>
    <t>Руководитель организации</t>
  </si>
  <si>
    <t>(должность)</t>
  </si>
  <si>
    <t>(ФИО, подпись)</t>
  </si>
  <si>
    <t>Раздел 2. Баланс холодного водоснабжения</t>
  </si>
  <si>
    <t>план</t>
  </si>
  <si>
    <t>год</t>
  </si>
  <si>
    <t>1 полугодие</t>
  </si>
  <si>
    <t>2 полугодие</t>
  </si>
  <si>
    <t>1.</t>
  </si>
  <si>
    <t>Объем воды из источников водоснабжения:</t>
  </si>
  <si>
    <t>куб.м</t>
  </si>
  <si>
    <t xml:space="preserve">  из поверхностных источников</t>
  </si>
  <si>
    <t>из подземных источников</t>
  </si>
  <si>
    <t>2.</t>
  </si>
  <si>
    <t>Объем воды от других операторов (покупка воды)</t>
  </si>
  <si>
    <t>3.</t>
  </si>
  <si>
    <t>Потребление на собственные нужды</t>
  </si>
  <si>
    <t>4.</t>
  </si>
  <si>
    <t>Объем питьевой воды, поданной в сеть</t>
  </si>
  <si>
    <t>5.</t>
  </si>
  <si>
    <t>Потери воды</t>
  </si>
  <si>
    <t>5.1</t>
  </si>
  <si>
    <t xml:space="preserve">  потери воды из водопроводной сети</t>
  </si>
  <si>
    <t>5.2</t>
  </si>
  <si>
    <t xml:space="preserve">  неучтенные расходы воды</t>
  </si>
  <si>
    <t>6.</t>
  </si>
  <si>
    <t>Полезный отпуск питьевой воды, всего</t>
  </si>
  <si>
    <t>6.1.</t>
  </si>
  <si>
    <t>в т.ч. межцеховый оборот:</t>
  </si>
  <si>
    <t>6.1.1</t>
  </si>
  <si>
    <t xml:space="preserve">  для приготовления горячей воды</t>
  </si>
  <si>
    <t>6.1.2</t>
  </si>
  <si>
    <t xml:space="preserve">  для производства тепловой энергии</t>
  </si>
  <si>
    <t>6.1.3</t>
  </si>
  <si>
    <t xml:space="preserve">  на прочие производственные нужды</t>
  </si>
  <si>
    <t>7.</t>
  </si>
  <si>
    <t>Отпуск питьевой воды, всего</t>
  </si>
  <si>
    <t>проверка</t>
  </si>
  <si>
    <t>7.1.</t>
  </si>
  <si>
    <t xml:space="preserve">  городскому</t>
  </si>
  <si>
    <t xml:space="preserve">          - по приборам учета</t>
  </si>
  <si>
    <t xml:space="preserve">          - по нормативам </t>
  </si>
  <si>
    <t>7.2.</t>
  </si>
  <si>
    <t xml:space="preserve"> сельскому</t>
  </si>
  <si>
    <t>7.3</t>
  </si>
  <si>
    <t>бюджетным потребителям:</t>
  </si>
  <si>
    <t xml:space="preserve">        - расчетными способами</t>
  </si>
  <si>
    <t>7.4</t>
  </si>
  <si>
    <t>прочим потребителям</t>
  </si>
  <si>
    <t xml:space="preserve">          - расчетными способами</t>
  </si>
  <si>
    <t>Раздел 3. Объем финансовых потребностей, необходимых для реализации производственной программы</t>
  </si>
  <si>
    <t>№              п/п</t>
  </si>
  <si>
    <t xml:space="preserve">ПЛАН </t>
  </si>
  <si>
    <t>ФАКТ</t>
  </si>
  <si>
    <t>Наименование подразделений, филиалов</t>
  </si>
  <si>
    <t>Величина показателя</t>
  </si>
  <si>
    <t>Наименование показателя</t>
  </si>
  <si>
    <t>2023 год</t>
  </si>
  <si>
    <t>Причины отклонения</t>
  </si>
  <si>
    <t>ед.</t>
  </si>
  <si>
    <r>
      <t xml:space="preserve">Раздел 3. Перечень плановых мероприятий по ремонту объектов централизованной системы </t>
    </r>
    <r>
      <rPr>
        <b/>
        <sz val="12"/>
        <rFont val="Times New Roman"/>
        <family val="1"/>
        <charset val="204"/>
      </rPr>
      <t>холодного водоснабжения, мероприятий, направленных на улучшение качества питьевой воды, мероприятий по энергосбережению и повышению энергетической эффективности, в том числе по снижению потерь воды при транспортировке</t>
    </r>
  </si>
  <si>
    <r>
      <t>3.1. План мероприятий по ремонту объектов централизованной систе</t>
    </r>
    <r>
      <rPr>
        <b/>
        <sz val="12"/>
        <rFont val="Times New Roman"/>
        <family val="1"/>
        <charset val="204"/>
      </rPr>
      <t>мы холодного водоснабжения*</t>
    </r>
  </si>
  <si>
    <t>№           п/п</t>
  </si>
  <si>
    <t>ПЛАН</t>
  </si>
  <si>
    <t>Отклонение 
(- не использовано, + перерасход)</t>
  </si>
  <si>
    <t>Наименование мероприятий</t>
  </si>
  <si>
    <t>Срок реализации мероприятия, лет</t>
  </si>
  <si>
    <t>Финансовые потребности на реализацию мероприятия, тыс.руб.</t>
  </si>
  <si>
    <t>* План мероприятий по ремонту объектов централизованной системы холодного водоснабжения организацией не представлен</t>
  </si>
  <si>
    <t>3.2. План мероприятий, направленных на улучшение качества питьевой воды*</t>
  </si>
  <si>
    <t>Отклонение
(- не использовано, + перерасход)</t>
  </si>
  <si>
    <t>* План мероприятий, направленных на улучшение качества питьевой воды, организацией не представлен</t>
  </si>
  <si>
    <t>3.3. План мероприятий по энергосбережению и повышению энергетической эффективности, в том числе по снижению потерь воды при транспортировке*</t>
  </si>
  <si>
    <t>* План мероприятий по энергосбережению и повышению энергетической эффективности организацией не представлен</t>
  </si>
  <si>
    <t>Раздел 5. Плановые показатели надежности, качества, энергетической эффективности объектов централизованной системы холодного водоснабжения</t>
  </si>
  <si>
    <t>№ 
п/п</t>
  </si>
  <si>
    <t>Показатели качества воды</t>
  </si>
  <si>
    <t>доля проб питьевой воды, подаваемой с источников водоснабжения, водопроводных станций или иных объектов централизованной системы водоснабжения в распределительную сеть, не соответствующих установленным требованиям, в общем объеме проб, отобранных по результатам производственного контроля качества питьевой воды</t>
  </si>
  <si>
    <t>количество проб питьевой воды, отобранных по результатам производственного контроля, не соответствующих установленным требованиям</t>
  </si>
  <si>
    <t>общее количество отобранных проб</t>
  </si>
  <si>
    <t>доля проб питьевой воды в распределительной водопроводной сети, не соответствующих установленным требованиям, в общем объеме проб, отобранных по результатам производственного контроля качества питьевой воды</t>
  </si>
  <si>
    <t>2.1</t>
  </si>
  <si>
    <t>количество проб питьевой воды в распределительной водопроводной сети, отобранных по результатам производственного контроля качества питьевой воды, не соответствующих установленным требованиям</t>
  </si>
  <si>
    <t>2.2</t>
  </si>
  <si>
    <t>Показатели эффективности использования ресурсов, в том числе уровень потерь воды</t>
  </si>
  <si>
    <t>удельный расход электрической энергии, потребляемой в технологическом процессе подготовки питьевой воды, на единицу объема воды, отпускаемой в сеть</t>
  </si>
  <si>
    <t>кВт.ч/куб.м</t>
  </si>
  <si>
    <t>общее количество электрической энергии, потребляемой в технологическом процессе подготовки питьевой воды</t>
  </si>
  <si>
    <t>тыс.кВт.ч</t>
  </si>
  <si>
    <t>общий объем питьевой воды, в отношении которой осуществляется водоподготовка</t>
  </si>
  <si>
    <t>тыс.куб.м</t>
  </si>
  <si>
    <t>ООО «АКСУ»</t>
  </si>
  <si>
    <t>Значение показателей</t>
  </si>
  <si>
    <t xml:space="preserve">план </t>
  </si>
  <si>
    <t>Отклонение</t>
  </si>
  <si>
    <t>689000, Чукотский автономный округ, г. Анадырь, ул. Южная 1/1</t>
  </si>
  <si>
    <t>2024 год</t>
  </si>
  <si>
    <t>2025 год</t>
  </si>
  <si>
    <t>2026 год</t>
  </si>
  <si>
    <t>2027 год</t>
  </si>
  <si>
    <t>2028 год</t>
  </si>
  <si>
    <t>2029 год</t>
  </si>
  <si>
    <t>2030 год</t>
  </si>
  <si>
    <t>2031 год</t>
  </si>
  <si>
    <t>2032 год</t>
  </si>
  <si>
    <t>2033 год</t>
  </si>
  <si>
    <t>2034 год</t>
  </si>
  <si>
    <t>2035 год</t>
  </si>
  <si>
    <t>2036 год</t>
  </si>
  <si>
    <t>Показатели производственной деятельности</t>
  </si>
  <si>
    <t xml:space="preserve"> в сфере холодного водоснабжения (питьевая вода (питьевое водоснабжение)) ООО «АКСУ» за 2024 год</t>
  </si>
  <si>
    <t>Тарнапович Елена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</si>
</sst>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_-* #,##0.00_р_._-;\-* #,##0.00_р_._-;_-* &quot;-&quot;??_р_._-;_-@_-"/>
    <numFmt numFmtId="166" formatCode="0.0"/>
    <numFmt numFmtId="167" formatCode="#,##0.0"/>
    <numFmt numFmtId="168" formatCode="0.000"/>
    <numFmt numFmtId="169" formatCode="#,##0.000"/>
  </numFmts>
  <fonts count="23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7" fillId="0" borderId="0"/>
    <xf numFmtId="0" fontId="9" fillId="0" borderId="0"/>
    <xf numFmtId="0" fontId="9" fillId="0" borderId="0"/>
    <xf numFmtId="0" fontId="3" fillId="0" borderId="0"/>
    <xf numFmtId="0" fontId="6" fillId="0" borderId="0"/>
    <xf numFmtId="0" fontId="9" fillId="0" borderId="0"/>
    <xf numFmtId="0" fontId="15" fillId="0" borderId="0"/>
    <xf numFmtId="0" fontId="6" fillId="0" borderId="0"/>
    <xf numFmtId="0" fontId="16" fillId="0" borderId="0"/>
    <xf numFmtId="0" fontId="15" fillId="0" borderId="0"/>
    <xf numFmtId="0" fontId="15" fillId="0" borderId="0"/>
    <xf numFmtId="0" fontId="7" fillId="0" borderId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164" fontId="10" fillId="0" borderId="0" applyFont="0" applyFill="0" applyBorder="0" applyAlignment="0" applyProtection="0"/>
    <xf numFmtId="168" fontId="9" fillId="0" borderId="0" applyFont="0" applyFill="0" applyBorder="0" applyAlignment="0" applyProtection="0"/>
  </cellStyleXfs>
  <cellXfs count="131">
    <xf numFmtId="0" fontId="0" fillId="0" borderId="0" xfId="0"/>
    <xf numFmtId="0" fontId="11" fillId="0" borderId="1" xfId="12" applyFont="1" applyBorder="1" applyAlignment="1">
      <alignment horizontal="left" vertical="center" wrapText="1"/>
    </xf>
    <xf numFmtId="0" fontId="11" fillId="0" borderId="0" xfId="12" applyFont="1" applyAlignment="1">
      <alignment horizontal="left" vertical="center" wrapText="1"/>
    </xf>
    <xf numFmtId="0" fontId="1" fillId="0" borderId="0" xfId="4" applyFont="1" applyAlignment="1">
      <alignment horizontal="left" vertical="center"/>
    </xf>
    <xf numFmtId="0" fontId="11" fillId="0" borderId="0" xfId="12" applyFont="1"/>
    <xf numFmtId="0" fontId="11" fillId="0" borderId="2" xfId="12" applyFont="1" applyBorder="1"/>
    <xf numFmtId="0" fontId="11" fillId="0" borderId="0" xfId="12" applyFont="1" applyAlignment="1">
      <alignment horizontal="center"/>
    </xf>
    <xf numFmtId="0" fontId="8" fillId="0" borderId="0" xfId="4" applyFont="1"/>
    <xf numFmtId="0" fontId="12" fillId="0" borderId="1" xfId="4" applyFont="1" applyBorder="1" applyAlignment="1">
      <alignment horizontal="center" vertical="center" wrapText="1"/>
    </xf>
    <xf numFmtId="49" fontId="13" fillId="0" borderId="1" xfId="4" applyNumberFormat="1" applyFont="1" applyBorder="1" applyAlignment="1">
      <alignment horizontal="center" vertical="center" wrapText="1"/>
    </xf>
    <xf numFmtId="0" fontId="13" fillId="0" borderId="1" xfId="4" applyFont="1" applyBorder="1" applyAlignment="1">
      <alignment vertical="center" wrapText="1"/>
    </xf>
    <xf numFmtId="0" fontId="5" fillId="0" borderId="1" xfId="4" applyFont="1" applyBorder="1" applyAlignment="1">
      <alignment horizontal="center" vertical="center" wrapText="1"/>
    </xf>
    <xf numFmtId="167" fontId="12" fillId="2" borderId="1" xfId="4" applyNumberFormat="1" applyFont="1" applyFill="1" applyBorder="1" applyAlignment="1">
      <alignment horizontal="center" vertical="center" wrapText="1"/>
    </xf>
    <xf numFmtId="167" fontId="12" fillId="0" borderId="1" xfId="4" applyNumberFormat="1" applyFont="1" applyBorder="1" applyAlignment="1">
      <alignment horizontal="center" vertical="center" wrapText="1"/>
    </xf>
    <xf numFmtId="49" fontId="12" fillId="0" borderId="1" xfId="4" applyNumberFormat="1" applyFont="1" applyBorder="1" applyAlignment="1">
      <alignment horizontal="center" vertical="center" wrapText="1"/>
    </xf>
    <xf numFmtId="0" fontId="12" fillId="0" borderId="1" xfId="4" applyFont="1" applyBorder="1" applyAlignment="1">
      <alignment horizontal="left" vertical="center" wrapText="1" indent="1"/>
    </xf>
    <xf numFmtId="167" fontId="12" fillId="3" borderId="1" xfId="4" applyNumberFormat="1" applyFont="1" applyFill="1" applyBorder="1" applyAlignment="1">
      <alignment horizontal="center" vertical="center" wrapText="1"/>
    </xf>
    <xf numFmtId="0" fontId="12" fillId="0" borderId="1" xfId="4" applyFont="1" applyBorder="1" applyAlignment="1">
      <alignment horizontal="left" vertical="center" wrapText="1" indent="2"/>
    </xf>
    <xf numFmtId="0" fontId="12" fillId="0" borderId="1" xfId="4" applyFont="1" applyBorder="1" applyAlignment="1">
      <alignment vertical="center" wrapText="1"/>
    </xf>
    <xf numFmtId="0" fontId="14" fillId="0" borderId="1" xfId="4" applyFont="1" applyBorder="1" applyAlignment="1">
      <alignment horizontal="center" vertical="center" wrapText="1"/>
    </xf>
    <xf numFmtId="167" fontId="13" fillId="2" borderId="1" xfId="4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vertical="center" wrapText="1"/>
    </xf>
    <xf numFmtId="0" fontId="13" fillId="0" borderId="1" xfId="4" applyFont="1" applyBorder="1" applyAlignment="1">
      <alignment horizontal="left" vertical="center" wrapText="1" indent="1"/>
    </xf>
    <xf numFmtId="0" fontId="12" fillId="0" borderId="1" xfId="4" applyFont="1" applyBorder="1" applyAlignment="1">
      <alignment horizontal="left" vertical="center" wrapText="1" indent="3"/>
    </xf>
    <xf numFmtId="167" fontId="13" fillId="3" borderId="1" xfId="4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" fillId="0" borderId="1" xfId="4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" fillId="0" borderId="3" xfId="4" applyFont="1" applyBorder="1" applyAlignment="1">
      <alignment horizontal="left" vertical="center" wrapText="1"/>
    </xf>
    <xf numFmtId="0" fontId="1" fillId="0" borderId="1" xfId="4" applyFont="1" applyBorder="1" applyAlignment="1">
      <alignment vertical="center" wrapText="1"/>
    </xf>
    <xf numFmtId="166" fontId="1" fillId="0" borderId="1" xfId="4" applyNumberFormat="1" applyFont="1" applyBorder="1" applyAlignment="1">
      <alignment horizontal="center" vertical="center" wrapText="1"/>
    </xf>
    <xf numFmtId="0" fontId="1" fillId="0" borderId="3" xfId="4" applyFont="1" applyBorder="1" applyAlignment="1">
      <alignment vertical="center" wrapText="1"/>
    </xf>
    <xf numFmtId="0" fontId="1" fillId="0" borderId="0" xfId="4" applyFont="1" applyAlignment="1">
      <alignment horizontal="left" wrapText="1"/>
    </xf>
    <xf numFmtId="0" fontId="1" fillId="0" borderId="1" xfId="4" applyFont="1" applyBorder="1" applyAlignment="1">
      <alignment horizontal="center"/>
    </xf>
    <xf numFmtId="0" fontId="1" fillId="0" borderId="3" xfId="4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" fillId="0" borderId="1" xfId="4" applyFont="1" applyBorder="1"/>
    <xf numFmtId="0" fontId="2" fillId="0" borderId="1" xfId="0" applyFont="1" applyBorder="1" applyAlignment="1">
      <alignment horizontal="center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11" fillId="0" borderId="1" xfId="8" applyFont="1" applyBorder="1" applyAlignment="1">
      <alignment horizontal="justify" vertical="top" wrapText="1"/>
    </xf>
    <xf numFmtId="0" fontId="17" fillId="0" borderId="0" xfId="4" applyFont="1"/>
    <xf numFmtId="0" fontId="18" fillId="0" borderId="1" xfId="4" applyFont="1" applyBorder="1" applyAlignment="1">
      <alignment horizontal="center" vertical="center" wrapText="1"/>
    </xf>
    <xf numFmtId="167" fontId="18" fillId="2" borderId="1" xfId="4" applyNumberFormat="1" applyFont="1" applyFill="1" applyBorder="1" applyAlignment="1">
      <alignment horizontal="center" vertical="center" wrapText="1"/>
    </xf>
    <xf numFmtId="167" fontId="19" fillId="2" borderId="1" xfId="4" applyNumberFormat="1" applyFont="1" applyFill="1" applyBorder="1" applyAlignment="1">
      <alignment horizontal="center" vertical="center" wrapText="1"/>
    </xf>
    <xf numFmtId="0" fontId="20" fillId="0" borderId="0" xfId="0" applyFont="1"/>
    <xf numFmtId="167" fontId="18" fillId="3" borderId="1" xfId="4" applyNumberFormat="1" applyFont="1" applyFill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left" vertical="center" wrapText="1"/>
    </xf>
    <xf numFmtId="0" fontId="0" fillId="0" borderId="11" xfId="0" applyBorder="1"/>
    <xf numFmtId="0" fontId="2" fillId="0" borderId="0" xfId="4" applyFont="1"/>
    <xf numFmtId="0" fontId="21" fillId="0" borderId="1" xfId="4" applyFont="1" applyBorder="1" applyAlignment="1">
      <alignment horizontal="left" vertical="center"/>
    </xf>
    <xf numFmtId="0" fontId="21" fillId="0" borderId="1" xfId="4" applyFont="1" applyBorder="1" applyAlignment="1">
      <alignment horizontal="left" vertical="center" wrapText="1"/>
    </xf>
    <xf numFmtId="167" fontId="21" fillId="2" borderId="1" xfId="0" applyNumberFormat="1" applyFont="1" applyFill="1" applyBorder="1" applyAlignment="1">
      <alignment horizontal="center" vertical="center"/>
    </xf>
    <xf numFmtId="167" fontId="1" fillId="0" borderId="1" xfId="4" applyNumberFormat="1" applyFont="1" applyBorder="1" applyAlignment="1">
      <alignment horizontal="center" vertical="center" wrapText="1"/>
    </xf>
    <xf numFmtId="167" fontId="1" fillId="0" borderId="3" xfId="4" applyNumberFormat="1" applyFont="1" applyBorder="1" applyAlignment="1">
      <alignment horizontal="center" vertical="center" wrapText="1"/>
    </xf>
    <xf numFmtId="4" fontId="1" fillId="0" borderId="3" xfId="4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6" fontId="0" fillId="0" borderId="0" xfId="0" applyNumberFormat="1"/>
    <xf numFmtId="4" fontId="0" fillId="0" borderId="0" xfId="0" applyNumberFormat="1"/>
    <xf numFmtId="164" fontId="1" fillId="0" borderId="3" xfId="16" applyFont="1" applyFill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/>
    </xf>
    <xf numFmtId="0" fontId="1" fillId="0" borderId="1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11" fillId="0" borderId="2" xfId="12" applyFont="1" applyBorder="1" applyAlignment="1">
      <alignment horizontal="right"/>
    </xf>
    <xf numFmtId="0" fontId="4" fillId="0" borderId="0" xfId="12" applyFont="1" applyAlignment="1">
      <alignment horizontal="center"/>
    </xf>
    <xf numFmtId="0" fontId="1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2" fillId="0" borderId="2" xfId="4" applyFont="1" applyBorder="1" applyAlignment="1">
      <alignment horizontal="left" vertical="center" wrapText="1"/>
    </xf>
    <xf numFmtId="0" fontId="2" fillId="0" borderId="0" xfId="4" applyFont="1" applyAlignment="1">
      <alignment horizontal="center"/>
    </xf>
    <xf numFmtId="0" fontId="21" fillId="0" borderId="1" xfId="4" applyFont="1" applyBorder="1" applyAlignment="1">
      <alignment horizontal="center" vertical="center"/>
    </xf>
    <xf numFmtId="0" fontId="12" fillId="4" borderId="1" xfId="4" applyFont="1" applyFill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2" fillId="0" borderId="2" xfId="4" applyFont="1" applyBorder="1" applyAlignment="1">
      <alignment horizontal="left" vertical="center"/>
    </xf>
    <xf numFmtId="0" fontId="1" fillId="0" borderId="12" xfId="4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9" xfId="4" applyFont="1" applyBorder="1" applyAlignment="1">
      <alignment horizontal="center" vertical="center" wrapText="1"/>
    </xf>
    <xf numFmtId="0" fontId="1" fillId="0" borderId="13" xfId="4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4" applyFont="1" applyBorder="1" applyAlignment="1">
      <alignment horizontal="left" vertical="center" wrapText="1"/>
    </xf>
    <xf numFmtId="0" fontId="1" fillId="0" borderId="14" xfId="4" applyFont="1" applyBorder="1" applyAlignment="1">
      <alignment horizontal="left" vertical="center" wrapText="1"/>
    </xf>
    <xf numFmtId="0" fontId="1" fillId="0" borderId="12" xfId="4" applyFont="1" applyBorder="1" applyAlignment="1">
      <alignment horizontal="left" vertical="top" wrapText="1"/>
    </xf>
    <xf numFmtId="0" fontId="2" fillId="0" borderId="2" xfId="4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1" fillId="0" borderId="1" xfId="4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169" fontId="19" fillId="2" borderId="1" xfId="4" applyNumberFormat="1" applyFont="1" applyFill="1" applyBorder="1" applyAlignment="1">
      <alignment horizontal="center" vertical="center" wrapText="1"/>
    </xf>
    <xf numFmtId="169" fontId="12" fillId="3" borderId="1" xfId="4" applyNumberFormat="1" applyFont="1" applyFill="1" applyBorder="1" applyAlignment="1">
      <alignment horizontal="center" vertical="center" wrapText="1"/>
    </xf>
    <xf numFmtId="169" fontId="18" fillId="2" borderId="1" xfId="4" applyNumberFormat="1" applyFont="1" applyFill="1" applyBorder="1" applyAlignment="1">
      <alignment horizontal="center" vertical="center" wrapText="1"/>
    </xf>
    <xf numFmtId="169" fontId="18" fillId="3" borderId="1" xfId="4" applyNumberFormat="1" applyFont="1" applyFill="1" applyBorder="1" applyAlignment="1">
      <alignment horizontal="center" vertical="center" wrapText="1"/>
    </xf>
    <xf numFmtId="169" fontId="12" fillId="2" borderId="1" xfId="4" applyNumberFormat="1" applyFont="1" applyFill="1" applyBorder="1" applyAlignment="1">
      <alignment horizontal="center" vertical="center" wrapText="1"/>
    </xf>
    <xf numFmtId="169" fontId="12" fillId="0" borderId="1" xfId="4" applyNumberFormat="1" applyFont="1" applyBorder="1" applyAlignment="1">
      <alignment horizontal="center" vertical="center" wrapText="1"/>
    </xf>
    <xf numFmtId="169" fontId="13" fillId="2" borderId="1" xfId="4" applyNumberFormat="1" applyFont="1" applyFill="1" applyBorder="1" applyAlignment="1">
      <alignment horizontal="center" vertical="center" wrapText="1"/>
    </xf>
    <xf numFmtId="168" fontId="22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</cellXfs>
  <cellStyles count="18">
    <cellStyle name="_цеховые" xfId="1" xr:uid="{00000000-0005-0000-0000-000000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2_ООО Тепловая компания (печора)" xfId="4" xr:uid="{00000000-0005-0000-0000-000004000000}"/>
    <cellStyle name="Обычный 3" xfId="5" xr:uid="{00000000-0005-0000-0000-000005000000}"/>
    <cellStyle name="Обычный 3 2" xfId="6" xr:uid="{00000000-0005-0000-0000-000006000000}"/>
    <cellStyle name="Обычный 4" xfId="7" xr:uid="{00000000-0005-0000-0000-000007000000}"/>
    <cellStyle name="Обычный 5" xfId="8" xr:uid="{00000000-0005-0000-0000-000008000000}"/>
    <cellStyle name="Обычный 6" xfId="9" xr:uid="{00000000-0005-0000-0000-000009000000}"/>
    <cellStyle name="Обычный 7" xfId="10" xr:uid="{00000000-0005-0000-0000-00000A000000}"/>
    <cellStyle name="Обычный 8" xfId="11" xr:uid="{00000000-0005-0000-0000-00000B000000}"/>
    <cellStyle name="Обычный_PP_PitWater" xfId="12" xr:uid="{00000000-0005-0000-0000-00000C000000}"/>
    <cellStyle name="Процентный 2" xfId="13" xr:uid="{00000000-0005-0000-0000-00000D000000}"/>
    <cellStyle name="Процентный 4" xfId="14" xr:uid="{00000000-0005-0000-0000-00000E000000}"/>
    <cellStyle name="Стиль 1" xfId="15" xr:uid="{00000000-0005-0000-0000-00000F000000}"/>
    <cellStyle name="Финансовый" xfId="16" builtinId="3"/>
    <cellStyle name="Финансовый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1.7\CommitteeCost\&#1046;&#1050;&#1061;\&#1050;&#1054;&#1052;&#1052;&#1059;&#1053;&#1040;&#1051;&#1068;&#1053;&#1067;&#1045;%20&#1059;&#1057;&#1051;&#1059;&#1043;&#1048;%20&#1085;&#1072;%202023%20&#1075;&#1086;&#1076;\&#1055;&#1055;%20&#1042;&#1057;%20&#1042;&#1054;%202019-2023\&#1055;&#1055;%20&#1087;&#1083;&#1072;&#1085;%202019-2023\&#1055;&#1055;%20&#1040;&#1050;&#1057;&#1059;%20&#1061;&#1042;&#1057;%202022-203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PPROM\committeecost\&#1046;&#1050;&#1061;\&#1050;&#1054;&#1052;&#1052;&#1059;&#1053;&#1040;&#1051;&#1068;&#1053;&#1067;&#1045;%20&#1059;&#1057;&#1051;&#1059;&#1043;&#1048;%20&#1085;&#1072;%202022%20&#1075;&#1086;&#1076;\&#1042;&#1057;%20&#1040;&#1050;&#1057;&#1059;%20&#1050;&#1054;&#1053;&#1062;&#1045;&#1057;&#1057;\27.12%20&#1040;&#1085;&#1072;&#1083;&#1080;&#1079;%20&#1088;&#1072;&#1089;&#1095;&#1077;&#1090;&#1086;&#1074;%20&#1090;&#1072;&#1088;&#1080;&#1092;&#1086;&#1074;%20&#1087;&#1086;%20&#1087;&#1088;&#1077;&#1076;&#1089;&#1090;&#1072;&#1074;&#1083;&#1077;&#1085;&#1085;&#1099;&#1084;%20&#1079;&#1072;&#1103;&#1074;&#1083;.%20&#1050;&#1057;%20&#1080;%20&#1048;&#1055;%20&#1087;&#1086;%20&#1075;&#1086;&#1076;&#1072;&#1084;_&#1072;&#1084;&#1086;&#1088;&#109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PPROM\CommitteeCost\&#1046;&#1050;&#1061;\&#1050;&#1054;&#1052;&#1052;&#1059;&#1053;&#1040;&#1051;&#1068;&#1053;&#1067;&#1045;%20&#1059;&#1057;&#1051;&#1059;&#1043;&#1048;%20&#1085;&#1072;%202022%20&#1075;&#1086;&#1076;\&#1042;&#1057;%20&#1040;&#1050;&#1057;&#1059;%20&#1050;&#1054;&#1053;&#1062;&#1045;&#1057;&#1057;\&#1040;&#1050;&#1057;&#1059;%20&#1042;&#1057;%202021-2036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ил 1 ПП разд 1,2 "/>
      <sheetName val="разд 3"/>
      <sheetName val="прил 1 ПП разд 4"/>
      <sheetName val="прил 1 ПП разд 5"/>
    </sheetNames>
    <sheetDataSet>
      <sheetData sheetId="0">
        <row r="14">
          <cell r="D14">
            <v>1239094.3</v>
          </cell>
        </row>
        <row r="15">
          <cell r="D15">
            <v>76545.600000000006</v>
          </cell>
        </row>
        <row r="21">
          <cell r="D21">
            <v>1162548.7</v>
          </cell>
        </row>
      </sheetData>
      <sheetData sheetId="1"/>
      <sheetData sheetId="2">
        <row r="6">
          <cell r="D6">
            <v>142089.91310696868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ьный"/>
      <sheetName val="ППр1"/>
      <sheetName val="ППр2"/>
      <sheetName val="ППр3"/>
      <sheetName val="ППр4"/>
      <sheetName val="ППр5"/>
      <sheetName val="индексы"/>
      <sheetName val="расчет"/>
      <sheetName val="Опер"/>
      <sheetName val="Амортизация"/>
      <sheetName val="Источники"/>
      <sheetName val="Амортизация с востановления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ил 1 ПП разд 1,2"/>
      <sheetName val="прил 1 ПП разд 3"/>
      <sheetName val="прил 1 ПП разд 4"/>
      <sheetName val="прил 1 ПП разд 5"/>
      <sheetName val="прил 2 тариф"/>
      <sheetName val="прил 3 долг парам"/>
      <sheetName val="индексы"/>
      <sheetName val="расчет"/>
      <sheetName val="формула"/>
      <sheetName val="Амортизация"/>
      <sheetName val="Амортизация с востановления"/>
      <sheetName val="Источники"/>
      <sheetName val="Аренда"/>
      <sheetName val="Материалы"/>
      <sheetName val="Иные"/>
      <sheetName val="ЭЭ"/>
      <sheetName val="ТЭ"/>
      <sheetName val="Лист8"/>
      <sheetName val="ФОТ"/>
      <sheetName val="АУП"/>
    </sheetNames>
    <sheetDataSet>
      <sheetData sheetId="0" refreshError="1"/>
      <sheetData sheetId="1" refreshError="1"/>
      <sheetData sheetId="2" refreshError="1"/>
      <sheetData sheetId="3">
        <row r="12">
          <cell r="E12">
            <v>0.40387813430955621</v>
          </cell>
          <cell r="F12">
            <v>0.40387813430955621</v>
          </cell>
          <cell r="G12">
            <v>0.40387813430955621</v>
          </cell>
          <cell r="H12">
            <v>0.40387813430955621</v>
          </cell>
          <cell r="I12">
            <v>0.40387813430955621</v>
          </cell>
          <cell r="J12">
            <v>0.40387813430955621</v>
          </cell>
          <cell r="K12">
            <v>0.40387813430955621</v>
          </cell>
          <cell r="L12">
            <v>0.40387813430955621</v>
          </cell>
          <cell r="M12">
            <v>0.40387813430955621</v>
          </cell>
          <cell r="N12">
            <v>0.40387813430955621</v>
          </cell>
          <cell r="O12">
            <v>0.40387813430955621</v>
          </cell>
          <cell r="P12">
            <v>0.40387813430955621</v>
          </cell>
          <cell r="Q12">
            <v>0.40387813430955621</v>
          </cell>
          <cell r="R12">
            <v>0.40387813430955621</v>
          </cell>
        </row>
        <row r="13">
          <cell r="E13">
            <v>469.52800000000002</v>
          </cell>
          <cell r="F13">
            <v>469.52800000000002</v>
          </cell>
          <cell r="G13">
            <v>469.52800000000002</v>
          </cell>
          <cell r="H13">
            <v>469.52800000000002</v>
          </cell>
          <cell r="I13">
            <v>469.52800000000002</v>
          </cell>
          <cell r="J13">
            <v>469.52800000000002</v>
          </cell>
          <cell r="K13">
            <v>469.52800000000002</v>
          </cell>
          <cell r="L13">
            <v>469.52800000000002</v>
          </cell>
          <cell r="M13">
            <v>469.52800000000002</v>
          </cell>
          <cell r="N13">
            <v>469.52800000000002</v>
          </cell>
          <cell r="O13">
            <v>469.52800000000002</v>
          </cell>
          <cell r="P13">
            <v>469.52800000000002</v>
          </cell>
          <cell r="Q13">
            <v>469.52800000000002</v>
          </cell>
          <cell r="R13">
            <v>469.52800000000002</v>
          </cell>
        </row>
        <row r="14">
          <cell r="E14">
            <v>1162.5487000000001</v>
          </cell>
          <cell r="F14">
            <v>1162.5487000000001</v>
          </cell>
          <cell r="G14">
            <v>1162.5487000000001</v>
          </cell>
          <cell r="H14">
            <v>1162.5487000000001</v>
          </cell>
          <cell r="I14">
            <v>1162.5487000000001</v>
          </cell>
          <cell r="J14">
            <v>1162.5487000000001</v>
          </cell>
          <cell r="K14">
            <v>1162.5487000000001</v>
          </cell>
          <cell r="L14">
            <v>1162.5487000000001</v>
          </cell>
          <cell r="M14">
            <v>1162.5487000000001</v>
          </cell>
          <cell r="N14">
            <v>1162.5487000000001</v>
          </cell>
          <cell r="O14">
            <v>1162.5487000000001</v>
          </cell>
          <cell r="P14">
            <v>1162.5487000000001</v>
          </cell>
          <cell r="Q14">
            <v>1162.5487000000001</v>
          </cell>
          <cell r="R14">
            <v>1162.5487000000001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"/>
  <sheetViews>
    <sheetView tabSelected="1" workbookViewId="0">
      <selection activeCell="B17" sqref="B17"/>
    </sheetView>
  </sheetViews>
  <sheetFormatPr defaultRowHeight="12.75" x14ac:dyDescent="0.2"/>
  <cols>
    <col min="1" max="1" width="54" customWidth="1"/>
    <col min="2" max="2" width="66.140625" customWidth="1"/>
  </cols>
  <sheetData>
    <row r="1" spans="1:18" ht="15.75" x14ac:dyDescent="0.25">
      <c r="A1" s="80" t="s">
        <v>14</v>
      </c>
      <c r="B1" s="80"/>
    </row>
    <row r="2" spans="1:18" ht="15.75" x14ac:dyDescent="0.25">
      <c r="A2" s="84" t="s">
        <v>132</v>
      </c>
      <c r="B2" s="8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18.75" x14ac:dyDescent="0.3">
      <c r="A3" s="81"/>
      <c r="B3" s="82"/>
    </row>
    <row r="4" spans="1:18" ht="15.75" x14ac:dyDescent="0.2">
      <c r="A4" s="83" t="s">
        <v>15</v>
      </c>
      <c r="B4" s="83"/>
    </row>
    <row r="5" spans="1:18" ht="15.75" x14ac:dyDescent="0.2">
      <c r="A5" s="1" t="s">
        <v>16</v>
      </c>
      <c r="B5" s="65" t="s">
        <v>113</v>
      </c>
    </row>
    <row r="6" spans="1:18" ht="20.25" customHeight="1" x14ac:dyDescent="0.2">
      <c r="A6" s="1" t="s">
        <v>17</v>
      </c>
      <c r="B6" s="66" t="s">
        <v>117</v>
      </c>
    </row>
    <row r="7" spans="1:18" ht="31.5" x14ac:dyDescent="0.2">
      <c r="A7" s="1" t="s">
        <v>18</v>
      </c>
      <c r="B7" s="66" t="s">
        <v>19</v>
      </c>
    </row>
    <row r="8" spans="1:18" ht="15.75" x14ac:dyDescent="0.2">
      <c r="A8" s="1" t="s">
        <v>20</v>
      </c>
      <c r="B8" s="65" t="s">
        <v>21</v>
      </c>
    </row>
    <row r="9" spans="1:18" ht="15.75" x14ac:dyDescent="0.2">
      <c r="A9" s="2"/>
      <c r="B9" s="3"/>
    </row>
    <row r="10" spans="1:18" ht="15.75" x14ac:dyDescent="0.25">
      <c r="A10" s="4"/>
      <c r="B10" s="4"/>
    </row>
    <row r="11" spans="1:18" ht="15.75" x14ac:dyDescent="0.25">
      <c r="A11" s="5" t="s">
        <v>22</v>
      </c>
      <c r="B11" s="79" t="s">
        <v>133</v>
      </c>
    </row>
    <row r="12" spans="1:18" ht="15.75" x14ac:dyDescent="0.25">
      <c r="A12" s="6" t="s">
        <v>23</v>
      </c>
      <c r="B12" s="6" t="s">
        <v>24</v>
      </c>
    </row>
    <row r="13" spans="1:18" ht="15.75" x14ac:dyDescent="0.25">
      <c r="A13" s="4"/>
      <c r="B13" s="4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K35"/>
  <sheetViews>
    <sheetView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G16" sqref="G16"/>
    </sheetView>
  </sheetViews>
  <sheetFormatPr defaultRowHeight="12.75" x14ac:dyDescent="0.2"/>
  <cols>
    <col min="2" max="2" width="50.42578125" customWidth="1"/>
    <col min="4" max="4" width="14.28515625" style="60" customWidth="1"/>
    <col min="5" max="7" width="14.28515625" customWidth="1"/>
    <col min="8" max="8" width="12.28515625" style="60" hidden="1" customWidth="1"/>
    <col min="9" max="10" width="11.28515625" hidden="1" customWidth="1"/>
    <col min="11" max="11" width="9.5703125" hidden="1" customWidth="1"/>
    <col min="12" max="12" width="12.28515625" style="60" hidden="1" customWidth="1"/>
    <col min="13" max="14" width="11.28515625" hidden="1" customWidth="1"/>
    <col min="15" max="15" width="9.5703125" hidden="1" customWidth="1"/>
    <col min="16" max="16" width="12.28515625" style="60" hidden="1" customWidth="1"/>
    <col min="17" max="18" width="11.28515625" hidden="1" customWidth="1"/>
    <col min="19" max="19" width="9.5703125" hidden="1" customWidth="1"/>
    <col min="20" max="20" width="12.28515625" style="60" hidden="1" customWidth="1"/>
    <col min="21" max="22" width="11.28515625" hidden="1" customWidth="1"/>
    <col min="23" max="24" width="12.28515625" style="60" hidden="1" customWidth="1"/>
    <col min="25" max="26" width="11.28515625" hidden="1" customWidth="1"/>
    <col min="27" max="28" width="12.28515625" style="60" hidden="1" customWidth="1"/>
    <col min="29" max="30" width="11.28515625" hidden="1" customWidth="1"/>
    <col min="31" max="32" width="12.28515625" style="60" hidden="1" customWidth="1"/>
    <col min="33" max="34" width="11.28515625" hidden="1" customWidth="1"/>
    <col min="35" max="36" width="12.28515625" style="60" hidden="1" customWidth="1"/>
    <col min="37" max="38" width="11.28515625" hidden="1" customWidth="1"/>
    <col min="39" max="40" width="12.28515625" style="60" hidden="1" customWidth="1"/>
    <col min="41" max="42" width="11.28515625" hidden="1" customWidth="1"/>
    <col min="43" max="44" width="12.28515625" style="60" hidden="1" customWidth="1"/>
    <col min="45" max="46" width="11.28515625" hidden="1" customWidth="1"/>
    <col min="47" max="48" width="12.28515625" style="60" hidden="1" customWidth="1"/>
    <col min="49" max="50" width="11.28515625" hidden="1" customWidth="1"/>
    <col min="51" max="52" width="12.28515625" style="60" hidden="1" customWidth="1"/>
    <col min="53" max="54" width="11.28515625" hidden="1" customWidth="1"/>
    <col min="55" max="56" width="12.28515625" style="60" hidden="1" customWidth="1"/>
    <col min="57" max="58" width="11.28515625" hidden="1" customWidth="1"/>
    <col min="59" max="60" width="12.28515625" style="60" hidden="1" customWidth="1"/>
    <col min="61" max="62" width="11.28515625" hidden="1" customWidth="1"/>
    <col min="63" max="63" width="12.28515625" style="60" hidden="1" customWidth="1"/>
  </cols>
  <sheetData>
    <row r="1" spans="1:63" ht="18.75" x14ac:dyDescent="0.3">
      <c r="A1" s="89" t="s">
        <v>25</v>
      </c>
      <c r="B1" s="89"/>
      <c r="C1" s="89"/>
      <c r="D1" s="56"/>
      <c r="E1" s="7"/>
      <c r="F1" s="7"/>
      <c r="G1" s="7"/>
      <c r="H1" s="56"/>
      <c r="I1" s="7"/>
      <c r="J1" s="7"/>
      <c r="K1" s="7"/>
      <c r="L1" s="56"/>
      <c r="M1" s="7"/>
      <c r="N1" s="7"/>
      <c r="O1" s="7"/>
      <c r="P1" s="56"/>
      <c r="Q1" s="7"/>
      <c r="R1" s="7"/>
      <c r="S1" s="7"/>
      <c r="T1" s="56"/>
      <c r="U1" s="7"/>
      <c r="V1" s="7"/>
      <c r="W1" s="56"/>
      <c r="X1" s="56"/>
      <c r="Y1" s="7"/>
      <c r="Z1" s="7"/>
      <c r="AA1" s="56"/>
      <c r="AB1" s="56"/>
      <c r="AC1" s="7"/>
      <c r="AD1" s="7"/>
      <c r="AE1" s="56"/>
      <c r="AF1" s="56"/>
      <c r="AG1" s="7"/>
      <c r="AH1" s="7"/>
      <c r="AI1" s="56"/>
      <c r="AJ1" s="56"/>
      <c r="AK1" s="7"/>
      <c r="AL1" s="7"/>
      <c r="AM1" s="56"/>
      <c r="AN1" s="56"/>
      <c r="AO1" s="7"/>
      <c r="AP1" s="7"/>
      <c r="AQ1" s="56"/>
      <c r="AR1" s="56"/>
      <c r="AS1" s="7"/>
      <c r="AT1" s="7"/>
      <c r="AU1" s="56"/>
      <c r="AV1" s="56"/>
      <c r="AW1" s="7"/>
      <c r="AX1" s="7"/>
      <c r="AY1" s="56"/>
      <c r="AZ1" s="56"/>
      <c r="BA1" s="7"/>
      <c r="BB1" s="7"/>
      <c r="BC1" s="56"/>
      <c r="BD1" s="56"/>
      <c r="BE1" s="7"/>
      <c r="BF1" s="7"/>
      <c r="BG1" s="56"/>
      <c r="BH1" s="56"/>
      <c r="BI1" s="7"/>
      <c r="BJ1" s="7"/>
      <c r="BK1" s="56"/>
    </row>
    <row r="2" spans="1:63" ht="15.75" x14ac:dyDescent="0.2">
      <c r="A2" s="87" t="s">
        <v>9</v>
      </c>
      <c r="B2" s="87" t="s">
        <v>10</v>
      </c>
      <c r="C2" s="87" t="s">
        <v>1</v>
      </c>
      <c r="D2" s="85" t="s">
        <v>131</v>
      </c>
      <c r="E2" s="85"/>
      <c r="F2" s="85"/>
      <c r="G2" s="85"/>
      <c r="H2" s="85" t="s">
        <v>131</v>
      </c>
      <c r="I2" s="85"/>
      <c r="J2" s="85"/>
      <c r="K2" s="85"/>
      <c r="L2" s="85" t="s">
        <v>131</v>
      </c>
      <c r="M2" s="85"/>
      <c r="N2" s="85"/>
      <c r="O2" s="85"/>
      <c r="P2" s="85" t="s">
        <v>131</v>
      </c>
      <c r="Q2" s="85"/>
      <c r="R2" s="85"/>
      <c r="S2" s="85"/>
      <c r="T2" s="85" t="s">
        <v>131</v>
      </c>
      <c r="U2" s="85"/>
      <c r="V2" s="85"/>
      <c r="W2" s="85"/>
      <c r="X2" s="85" t="s">
        <v>131</v>
      </c>
      <c r="Y2" s="85"/>
      <c r="Z2" s="85"/>
      <c r="AA2" s="85"/>
      <c r="AB2" s="85" t="s">
        <v>131</v>
      </c>
      <c r="AC2" s="85"/>
      <c r="AD2" s="85"/>
      <c r="AE2" s="85"/>
      <c r="AF2" s="85" t="s">
        <v>131</v>
      </c>
      <c r="AG2" s="85"/>
      <c r="AH2" s="85"/>
      <c r="AI2" s="85"/>
      <c r="AJ2" s="85" t="s">
        <v>131</v>
      </c>
      <c r="AK2" s="85"/>
      <c r="AL2" s="85"/>
      <c r="AM2" s="85"/>
      <c r="AN2" s="85" t="s">
        <v>131</v>
      </c>
      <c r="AO2" s="85"/>
      <c r="AP2" s="85"/>
      <c r="AQ2" s="85"/>
      <c r="AR2" s="85" t="s">
        <v>131</v>
      </c>
      <c r="AS2" s="85"/>
      <c r="AT2" s="85"/>
      <c r="AU2" s="85"/>
      <c r="AV2" s="85" t="s">
        <v>131</v>
      </c>
      <c r="AW2" s="85"/>
      <c r="AX2" s="85"/>
      <c r="AY2" s="85"/>
      <c r="AZ2" s="85" t="s">
        <v>131</v>
      </c>
      <c r="BA2" s="85"/>
      <c r="BB2" s="85"/>
      <c r="BC2" s="85"/>
      <c r="BD2" s="85" t="s">
        <v>131</v>
      </c>
      <c r="BE2" s="85"/>
      <c r="BF2" s="85"/>
      <c r="BG2" s="85"/>
      <c r="BH2" s="85" t="s">
        <v>131</v>
      </c>
      <c r="BI2" s="85"/>
      <c r="BJ2" s="85"/>
      <c r="BK2" s="85"/>
    </row>
    <row r="3" spans="1:63" ht="15" x14ac:dyDescent="0.2">
      <c r="A3" s="87"/>
      <c r="B3" s="87"/>
      <c r="C3" s="87"/>
      <c r="D3" s="86" t="s">
        <v>118</v>
      </c>
      <c r="E3" s="86"/>
      <c r="F3" s="86"/>
      <c r="G3" s="86"/>
      <c r="H3" s="88" t="s">
        <v>79</v>
      </c>
      <c r="I3" s="88"/>
      <c r="J3" s="88"/>
      <c r="K3" s="88"/>
      <c r="L3" s="86" t="s">
        <v>118</v>
      </c>
      <c r="M3" s="86"/>
      <c r="N3" s="86"/>
      <c r="O3" s="86"/>
      <c r="P3" s="88" t="s">
        <v>119</v>
      </c>
      <c r="Q3" s="88"/>
      <c r="R3" s="88"/>
      <c r="S3" s="88"/>
      <c r="T3" s="86" t="s">
        <v>120</v>
      </c>
      <c r="U3" s="86"/>
      <c r="V3" s="86"/>
      <c r="W3" s="86"/>
      <c r="X3" s="88" t="s">
        <v>121</v>
      </c>
      <c r="Y3" s="88"/>
      <c r="Z3" s="88"/>
      <c r="AA3" s="88"/>
      <c r="AB3" s="86" t="s">
        <v>122</v>
      </c>
      <c r="AC3" s="86"/>
      <c r="AD3" s="86"/>
      <c r="AE3" s="86"/>
      <c r="AF3" s="88" t="s">
        <v>123</v>
      </c>
      <c r="AG3" s="88"/>
      <c r="AH3" s="88"/>
      <c r="AI3" s="88"/>
      <c r="AJ3" s="86" t="s">
        <v>124</v>
      </c>
      <c r="AK3" s="86"/>
      <c r="AL3" s="86"/>
      <c r="AM3" s="86"/>
      <c r="AN3" s="88" t="s">
        <v>125</v>
      </c>
      <c r="AO3" s="88"/>
      <c r="AP3" s="88"/>
      <c r="AQ3" s="88"/>
      <c r="AR3" s="86" t="s">
        <v>126</v>
      </c>
      <c r="AS3" s="86"/>
      <c r="AT3" s="86"/>
      <c r="AU3" s="86"/>
      <c r="AV3" s="88" t="s">
        <v>127</v>
      </c>
      <c r="AW3" s="88"/>
      <c r="AX3" s="88"/>
      <c r="AY3" s="88"/>
      <c r="AZ3" s="86" t="s">
        <v>128</v>
      </c>
      <c r="BA3" s="86"/>
      <c r="BB3" s="86"/>
      <c r="BC3" s="86"/>
      <c r="BD3" s="88" t="s">
        <v>129</v>
      </c>
      <c r="BE3" s="88"/>
      <c r="BF3" s="88"/>
      <c r="BG3" s="88"/>
      <c r="BH3" s="86" t="s">
        <v>130</v>
      </c>
      <c r="BI3" s="86"/>
      <c r="BJ3" s="86"/>
      <c r="BK3" s="86"/>
    </row>
    <row r="4" spans="1:63" ht="15" x14ac:dyDescent="0.2">
      <c r="A4" s="87"/>
      <c r="B4" s="87"/>
      <c r="C4" s="87"/>
      <c r="D4" s="57" t="s">
        <v>26</v>
      </c>
      <c r="E4" s="87" t="s">
        <v>11</v>
      </c>
      <c r="F4" s="87"/>
      <c r="G4" s="87"/>
      <c r="H4" s="57" t="s">
        <v>26</v>
      </c>
      <c r="I4" s="87" t="s">
        <v>11</v>
      </c>
      <c r="J4" s="87"/>
      <c r="K4" s="87"/>
      <c r="L4" s="57" t="s">
        <v>26</v>
      </c>
      <c r="M4" s="87" t="s">
        <v>11</v>
      </c>
      <c r="N4" s="87"/>
      <c r="O4" s="87"/>
      <c r="P4" s="57" t="s">
        <v>26</v>
      </c>
      <c r="Q4" s="87" t="s">
        <v>11</v>
      </c>
      <c r="R4" s="87"/>
      <c r="S4" s="87"/>
      <c r="T4" s="57" t="s">
        <v>26</v>
      </c>
      <c r="U4" s="87" t="s">
        <v>11</v>
      </c>
      <c r="V4" s="87"/>
      <c r="W4" s="87"/>
      <c r="X4" s="57" t="s">
        <v>26</v>
      </c>
      <c r="Y4" s="87" t="s">
        <v>11</v>
      </c>
      <c r="Z4" s="87"/>
      <c r="AA4" s="87"/>
      <c r="AB4" s="57" t="s">
        <v>26</v>
      </c>
      <c r="AC4" s="87" t="s">
        <v>11</v>
      </c>
      <c r="AD4" s="87"/>
      <c r="AE4" s="87"/>
      <c r="AF4" s="57" t="s">
        <v>26</v>
      </c>
      <c r="AG4" s="87" t="s">
        <v>11</v>
      </c>
      <c r="AH4" s="87"/>
      <c r="AI4" s="87"/>
      <c r="AJ4" s="57" t="s">
        <v>26</v>
      </c>
      <c r="AK4" s="87" t="s">
        <v>11</v>
      </c>
      <c r="AL4" s="87"/>
      <c r="AM4" s="87"/>
      <c r="AN4" s="57" t="s">
        <v>26</v>
      </c>
      <c r="AO4" s="87" t="s">
        <v>11</v>
      </c>
      <c r="AP4" s="87"/>
      <c r="AQ4" s="87"/>
      <c r="AR4" s="57" t="s">
        <v>26</v>
      </c>
      <c r="AS4" s="87" t="s">
        <v>11</v>
      </c>
      <c r="AT4" s="87"/>
      <c r="AU4" s="87"/>
      <c r="AV4" s="57" t="s">
        <v>26</v>
      </c>
      <c r="AW4" s="87" t="s">
        <v>11</v>
      </c>
      <c r="AX4" s="87"/>
      <c r="AY4" s="87"/>
      <c r="AZ4" s="57" t="s">
        <v>26</v>
      </c>
      <c r="BA4" s="87" t="s">
        <v>11</v>
      </c>
      <c r="BB4" s="87"/>
      <c r="BC4" s="87"/>
      <c r="BD4" s="57" t="s">
        <v>26</v>
      </c>
      <c r="BE4" s="87" t="s">
        <v>11</v>
      </c>
      <c r="BF4" s="87"/>
      <c r="BG4" s="87"/>
      <c r="BH4" s="57" t="s">
        <v>26</v>
      </c>
      <c r="BI4" s="87" t="s">
        <v>11</v>
      </c>
      <c r="BJ4" s="87"/>
      <c r="BK4" s="87"/>
    </row>
    <row r="5" spans="1:63" ht="30" x14ac:dyDescent="0.2">
      <c r="A5" s="87"/>
      <c r="B5" s="87"/>
      <c r="C5" s="87"/>
      <c r="D5" s="57" t="s">
        <v>27</v>
      </c>
      <c r="E5" s="8" t="s">
        <v>28</v>
      </c>
      <c r="F5" s="8" t="s">
        <v>29</v>
      </c>
      <c r="G5" s="8" t="s">
        <v>27</v>
      </c>
      <c r="H5" s="57" t="s">
        <v>27</v>
      </c>
      <c r="I5" s="8" t="s">
        <v>28</v>
      </c>
      <c r="J5" s="8" t="s">
        <v>29</v>
      </c>
      <c r="K5" s="8" t="s">
        <v>27</v>
      </c>
      <c r="L5" s="57" t="s">
        <v>27</v>
      </c>
      <c r="M5" s="8" t="s">
        <v>28</v>
      </c>
      <c r="N5" s="8" t="s">
        <v>29</v>
      </c>
      <c r="O5" s="8" t="s">
        <v>27</v>
      </c>
      <c r="P5" s="57" t="s">
        <v>27</v>
      </c>
      <c r="Q5" s="8" t="s">
        <v>28</v>
      </c>
      <c r="R5" s="8" t="s">
        <v>29</v>
      </c>
      <c r="S5" s="8" t="s">
        <v>27</v>
      </c>
      <c r="T5" s="57" t="s">
        <v>27</v>
      </c>
      <c r="U5" s="8" t="s">
        <v>28</v>
      </c>
      <c r="V5" s="8" t="s">
        <v>29</v>
      </c>
      <c r="W5" s="57" t="s">
        <v>27</v>
      </c>
      <c r="X5" s="57" t="s">
        <v>27</v>
      </c>
      <c r="Y5" s="8" t="s">
        <v>28</v>
      </c>
      <c r="Z5" s="8" t="s">
        <v>29</v>
      </c>
      <c r="AA5" s="57" t="s">
        <v>27</v>
      </c>
      <c r="AB5" s="57" t="s">
        <v>27</v>
      </c>
      <c r="AC5" s="8" t="s">
        <v>28</v>
      </c>
      <c r="AD5" s="8" t="s">
        <v>29</v>
      </c>
      <c r="AE5" s="57" t="s">
        <v>27</v>
      </c>
      <c r="AF5" s="57" t="s">
        <v>27</v>
      </c>
      <c r="AG5" s="8" t="s">
        <v>28</v>
      </c>
      <c r="AH5" s="8" t="s">
        <v>29</v>
      </c>
      <c r="AI5" s="57" t="s">
        <v>27</v>
      </c>
      <c r="AJ5" s="57" t="s">
        <v>27</v>
      </c>
      <c r="AK5" s="8" t="s">
        <v>28</v>
      </c>
      <c r="AL5" s="8" t="s">
        <v>29</v>
      </c>
      <c r="AM5" s="57" t="s">
        <v>27</v>
      </c>
      <c r="AN5" s="57" t="s">
        <v>27</v>
      </c>
      <c r="AO5" s="8" t="s">
        <v>28</v>
      </c>
      <c r="AP5" s="8" t="s">
        <v>29</v>
      </c>
      <c r="AQ5" s="57" t="s">
        <v>27</v>
      </c>
      <c r="AR5" s="57" t="s">
        <v>27</v>
      </c>
      <c r="AS5" s="8" t="s">
        <v>28</v>
      </c>
      <c r="AT5" s="8" t="s">
        <v>29</v>
      </c>
      <c r="AU5" s="57" t="s">
        <v>27</v>
      </c>
      <c r="AV5" s="57" t="s">
        <v>27</v>
      </c>
      <c r="AW5" s="8" t="s">
        <v>28</v>
      </c>
      <c r="AX5" s="8" t="s">
        <v>29</v>
      </c>
      <c r="AY5" s="57" t="s">
        <v>27</v>
      </c>
      <c r="AZ5" s="57" t="s">
        <v>27</v>
      </c>
      <c r="BA5" s="8" t="s">
        <v>28</v>
      </c>
      <c r="BB5" s="8" t="s">
        <v>29</v>
      </c>
      <c r="BC5" s="57" t="s">
        <v>27</v>
      </c>
      <c r="BD5" s="57" t="s">
        <v>27</v>
      </c>
      <c r="BE5" s="8" t="s">
        <v>28</v>
      </c>
      <c r="BF5" s="8" t="s">
        <v>29</v>
      </c>
      <c r="BG5" s="57" t="s">
        <v>27</v>
      </c>
      <c r="BH5" s="57" t="s">
        <v>27</v>
      </c>
      <c r="BI5" s="8" t="s">
        <v>28</v>
      </c>
      <c r="BJ5" s="8" t="s">
        <v>29</v>
      </c>
      <c r="BK5" s="57" t="s">
        <v>27</v>
      </c>
    </row>
    <row r="6" spans="1:63" ht="15" x14ac:dyDescent="0.2">
      <c r="A6" s="8">
        <v>1</v>
      </c>
      <c r="B6" s="8">
        <v>2</v>
      </c>
      <c r="C6" s="8">
        <v>3</v>
      </c>
      <c r="D6" s="57">
        <v>12</v>
      </c>
      <c r="E6" s="8">
        <v>13</v>
      </c>
      <c r="F6" s="8">
        <v>14</v>
      </c>
      <c r="G6" s="8">
        <v>15</v>
      </c>
      <c r="H6" s="57">
        <v>12</v>
      </c>
      <c r="I6" s="8">
        <v>13</v>
      </c>
      <c r="J6" s="8">
        <v>14</v>
      </c>
      <c r="K6" s="8">
        <v>15</v>
      </c>
      <c r="L6" s="57">
        <v>12</v>
      </c>
      <c r="M6" s="8">
        <v>13</v>
      </c>
      <c r="N6" s="8">
        <v>14</v>
      </c>
      <c r="O6" s="8">
        <v>15</v>
      </c>
      <c r="P6" s="57">
        <v>12</v>
      </c>
      <c r="Q6" s="8">
        <v>13</v>
      </c>
      <c r="R6" s="8">
        <v>14</v>
      </c>
      <c r="S6" s="8">
        <v>15</v>
      </c>
      <c r="T6" s="57">
        <v>12</v>
      </c>
      <c r="U6" s="8">
        <v>13</v>
      </c>
      <c r="V6" s="8">
        <v>14</v>
      </c>
      <c r="W6" s="57">
        <v>12</v>
      </c>
      <c r="X6" s="57">
        <v>12</v>
      </c>
      <c r="Y6" s="8">
        <v>13</v>
      </c>
      <c r="Z6" s="8">
        <v>14</v>
      </c>
      <c r="AA6" s="57">
        <v>12</v>
      </c>
      <c r="AB6" s="57">
        <v>12</v>
      </c>
      <c r="AC6" s="8">
        <v>13</v>
      </c>
      <c r="AD6" s="8">
        <v>14</v>
      </c>
      <c r="AE6" s="57">
        <v>12</v>
      </c>
      <c r="AF6" s="57">
        <v>12</v>
      </c>
      <c r="AG6" s="8">
        <v>13</v>
      </c>
      <c r="AH6" s="8">
        <v>14</v>
      </c>
      <c r="AI6" s="57">
        <v>12</v>
      </c>
      <c r="AJ6" s="57">
        <v>12</v>
      </c>
      <c r="AK6" s="8">
        <v>13</v>
      </c>
      <c r="AL6" s="8">
        <v>14</v>
      </c>
      <c r="AM6" s="57">
        <v>12</v>
      </c>
      <c r="AN6" s="57">
        <v>12</v>
      </c>
      <c r="AO6" s="8">
        <v>13</v>
      </c>
      <c r="AP6" s="8">
        <v>14</v>
      </c>
      <c r="AQ6" s="57">
        <v>12</v>
      </c>
      <c r="AR6" s="57">
        <v>12</v>
      </c>
      <c r="AS6" s="8">
        <v>13</v>
      </c>
      <c r="AT6" s="8">
        <v>14</v>
      </c>
      <c r="AU6" s="57">
        <v>12</v>
      </c>
      <c r="AV6" s="57">
        <v>12</v>
      </c>
      <c r="AW6" s="8">
        <v>13</v>
      </c>
      <c r="AX6" s="8">
        <v>14</v>
      </c>
      <c r="AY6" s="57">
        <v>12</v>
      </c>
      <c r="AZ6" s="57">
        <v>12</v>
      </c>
      <c r="BA6" s="8">
        <v>13</v>
      </c>
      <c r="BB6" s="8">
        <v>14</v>
      </c>
      <c r="BC6" s="57">
        <v>12</v>
      </c>
      <c r="BD6" s="57">
        <v>12</v>
      </c>
      <c r="BE6" s="8">
        <v>13</v>
      </c>
      <c r="BF6" s="8">
        <v>14</v>
      </c>
      <c r="BG6" s="57">
        <v>12</v>
      </c>
      <c r="BH6" s="57">
        <v>12</v>
      </c>
      <c r="BI6" s="8">
        <v>13</v>
      </c>
      <c r="BJ6" s="8">
        <v>14</v>
      </c>
      <c r="BK6" s="57">
        <v>12</v>
      </c>
    </row>
    <row r="7" spans="1:63" ht="16.5" customHeight="1" x14ac:dyDescent="0.2">
      <c r="A7" s="9" t="s">
        <v>30</v>
      </c>
      <c r="B7" s="10" t="s">
        <v>31</v>
      </c>
      <c r="C7" s="11" t="s">
        <v>32</v>
      </c>
      <c r="D7" s="119">
        <f>D8+D9</f>
        <v>1239094.3</v>
      </c>
      <c r="E7" s="119">
        <f>E8+E9</f>
        <v>558608.5</v>
      </c>
      <c r="F7" s="119">
        <f>F8+F9</f>
        <v>558608.5</v>
      </c>
      <c r="G7" s="119">
        <f>G8+G9</f>
        <v>1117217</v>
      </c>
      <c r="H7" s="58">
        <f>H8+H9</f>
        <v>1239094.3</v>
      </c>
      <c r="I7" s="12">
        <v>0</v>
      </c>
      <c r="J7" s="12">
        <v>0</v>
      </c>
      <c r="K7" s="12">
        <v>0</v>
      </c>
      <c r="L7" s="58">
        <f>L8+L9</f>
        <v>1239094.3</v>
      </c>
      <c r="M7" s="12">
        <v>0</v>
      </c>
      <c r="N7" s="12">
        <v>0</v>
      </c>
      <c r="O7" s="12">
        <v>0</v>
      </c>
      <c r="P7" s="58">
        <f>P8+P9</f>
        <v>1239094.3</v>
      </c>
      <c r="Q7" s="12">
        <v>0</v>
      </c>
      <c r="R7" s="12">
        <v>0</v>
      </c>
      <c r="S7" s="12">
        <v>0</v>
      </c>
      <c r="T7" s="58">
        <f>T8+T9</f>
        <v>1239094.3</v>
      </c>
      <c r="U7" s="12">
        <v>0</v>
      </c>
      <c r="V7" s="12">
        <v>0</v>
      </c>
      <c r="W7" s="58">
        <f>W8+W9</f>
        <v>0</v>
      </c>
      <c r="X7" s="58">
        <f>X8+X9</f>
        <v>1239094.3</v>
      </c>
      <c r="Y7" s="12">
        <v>0</v>
      </c>
      <c r="Z7" s="12">
        <v>0</v>
      </c>
      <c r="AA7" s="58">
        <f>AA8+AA9</f>
        <v>0</v>
      </c>
      <c r="AB7" s="58">
        <f>AB8+AB9</f>
        <v>1239094.3</v>
      </c>
      <c r="AC7" s="12">
        <v>0</v>
      </c>
      <c r="AD7" s="12">
        <v>0</v>
      </c>
      <c r="AE7" s="58">
        <f>AE8+AE9</f>
        <v>0</v>
      </c>
      <c r="AF7" s="58">
        <f>AF8+AF9</f>
        <v>1239094.3</v>
      </c>
      <c r="AG7" s="12">
        <v>0</v>
      </c>
      <c r="AH7" s="12">
        <v>0</v>
      </c>
      <c r="AI7" s="58">
        <f>AI8+AI9</f>
        <v>0</v>
      </c>
      <c r="AJ7" s="58">
        <f>AJ8+AJ9</f>
        <v>1239094.3</v>
      </c>
      <c r="AK7" s="12">
        <v>0</v>
      </c>
      <c r="AL7" s="12">
        <v>0</v>
      </c>
      <c r="AM7" s="58">
        <f>AM8+AM9</f>
        <v>0</v>
      </c>
      <c r="AN7" s="58">
        <f>AN8+AN9</f>
        <v>1239094.3</v>
      </c>
      <c r="AO7" s="12">
        <v>0</v>
      </c>
      <c r="AP7" s="12">
        <v>0</v>
      </c>
      <c r="AQ7" s="58">
        <f>AQ8+AQ9</f>
        <v>0</v>
      </c>
      <c r="AR7" s="58">
        <f>AR8+AR9</f>
        <v>1239094.3</v>
      </c>
      <c r="AS7" s="12">
        <v>0</v>
      </c>
      <c r="AT7" s="12">
        <v>0</v>
      </c>
      <c r="AU7" s="58">
        <f>AU8+AU9</f>
        <v>0</v>
      </c>
      <c r="AV7" s="58">
        <f>AV8+AV9</f>
        <v>1239094.3</v>
      </c>
      <c r="AW7" s="12">
        <v>0</v>
      </c>
      <c r="AX7" s="12">
        <v>0</v>
      </c>
      <c r="AY7" s="58">
        <f>AY8+AY9</f>
        <v>0</v>
      </c>
      <c r="AZ7" s="58">
        <f>AZ8+AZ9</f>
        <v>1239094.3</v>
      </c>
      <c r="BA7" s="12">
        <v>0</v>
      </c>
      <c r="BB7" s="12">
        <v>0</v>
      </c>
      <c r="BC7" s="58">
        <f>BC8+BC9</f>
        <v>0</v>
      </c>
      <c r="BD7" s="58">
        <f>BD8+BD9</f>
        <v>1239094.3</v>
      </c>
      <c r="BE7" s="12">
        <v>0</v>
      </c>
      <c r="BF7" s="12">
        <v>0</v>
      </c>
      <c r="BG7" s="58">
        <f>BG8+BG9</f>
        <v>0</v>
      </c>
      <c r="BH7" s="58">
        <f>BH8+BH9</f>
        <v>1239094.3</v>
      </c>
      <c r="BI7" s="12">
        <v>0</v>
      </c>
      <c r="BJ7" s="12">
        <v>0</v>
      </c>
      <c r="BK7" s="58">
        <f>BK8+BK9</f>
        <v>0</v>
      </c>
    </row>
    <row r="8" spans="1:63" ht="16.5" customHeight="1" x14ac:dyDescent="0.2">
      <c r="A8" s="14" t="s">
        <v>2</v>
      </c>
      <c r="B8" s="15" t="s">
        <v>33</v>
      </c>
      <c r="C8" s="11" t="s">
        <v>32</v>
      </c>
      <c r="D8" s="120">
        <v>1239094.3</v>
      </c>
      <c r="E8" s="118">
        <f>1117217/2</f>
        <v>558608.5</v>
      </c>
      <c r="F8" s="118">
        <f>E8</f>
        <v>558608.5</v>
      </c>
      <c r="G8" s="118">
        <f>E8+F8</f>
        <v>1117217</v>
      </c>
      <c r="H8" s="61">
        <f>'[1]прил 1 ПП разд 1,2 '!$D$14</f>
        <v>1239094.3</v>
      </c>
      <c r="I8" s="16"/>
      <c r="J8" s="16"/>
      <c r="K8" s="12">
        <v>0</v>
      </c>
      <c r="L8" s="61">
        <f>'[1]прил 1 ПП разд 1,2 '!$D$14</f>
        <v>1239094.3</v>
      </c>
      <c r="M8" s="16"/>
      <c r="N8" s="16"/>
      <c r="O8" s="12">
        <v>0</v>
      </c>
      <c r="P8" s="61">
        <f>'[1]прил 1 ПП разд 1,2 '!$D$14</f>
        <v>1239094.3</v>
      </c>
      <c r="Q8" s="16"/>
      <c r="R8" s="16"/>
      <c r="S8" s="12">
        <v>0</v>
      </c>
      <c r="T8" s="61">
        <f>'[1]прил 1 ПП разд 1,2 '!$D$14</f>
        <v>1239094.3</v>
      </c>
      <c r="U8" s="16"/>
      <c r="V8" s="16"/>
      <c r="W8" s="61"/>
      <c r="X8" s="61">
        <f>'[1]прил 1 ПП разд 1,2 '!$D$14</f>
        <v>1239094.3</v>
      </c>
      <c r="Y8" s="16"/>
      <c r="Z8" s="16"/>
      <c r="AA8" s="61"/>
      <c r="AB8" s="61">
        <f>'[1]прил 1 ПП разд 1,2 '!$D$14</f>
        <v>1239094.3</v>
      </c>
      <c r="AC8" s="16"/>
      <c r="AD8" s="16"/>
      <c r="AE8" s="61"/>
      <c r="AF8" s="61">
        <f>'[1]прил 1 ПП разд 1,2 '!$D$14</f>
        <v>1239094.3</v>
      </c>
      <c r="AG8" s="16"/>
      <c r="AH8" s="16"/>
      <c r="AI8" s="61"/>
      <c r="AJ8" s="61">
        <f>'[1]прил 1 ПП разд 1,2 '!$D$14</f>
        <v>1239094.3</v>
      </c>
      <c r="AK8" s="16"/>
      <c r="AL8" s="16"/>
      <c r="AM8" s="61"/>
      <c r="AN8" s="61">
        <f>'[1]прил 1 ПП разд 1,2 '!$D$14</f>
        <v>1239094.3</v>
      </c>
      <c r="AO8" s="16"/>
      <c r="AP8" s="16"/>
      <c r="AQ8" s="61"/>
      <c r="AR8" s="61">
        <f>'[1]прил 1 ПП разд 1,2 '!$D$14</f>
        <v>1239094.3</v>
      </c>
      <c r="AS8" s="16"/>
      <c r="AT8" s="16"/>
      <c r="AU8" s="61"/>
      <c r="AV8" s="61">
        <f>'[1]прил 1 ПП разд 1,2 '!$D$14</f>
        <v>1239094.3</v>
      </c>
      <c r="AW8" s="16"/>
      <c r="AX8" s="16"/>
      <c r="AY8" s="61"/>
      <c r="AZ8" s="61">
        <f>'[1]прил 1 ПП разд 1,2 '!$D$14</f>
        <v>1239094.3</v>
      </c>
      <c r="BA8" s="16"/>
      <c r="BB8" s="16"/>
      <c r="BC8" s="61"/>
      <c r="BD8" s="61">
        <f>'[1]прил 1 ПП разд 1,2 '!$D$14</f>
        <v>1239094.3</v>
      </c>
      <c r="BE8" s="16"/>
      <c r="BF8" s="16"/>
      <c r="BG8" s="61"/>
      <c r="BH8" s="61">
        <f>'[1]прил 1 ПП разд 1,2 '!$D$14</f>
        <v>1239094.3</v>
      </c>
      <c r="BI8" s="16"/>
      <c r="BJ8" s="16"/>
      <c r="BK8" s="61"/>
    </row>
    <row r="9" spans="1:63" ht="16.5" customHeight="1" x14ac:dyDescent="0.2">
      <c r="A9" s="14" t="s">
        <v>4</v>
      </c>
      <c r="B9" s="17" t="s">
        <v>34</v>
      </c>
      <c r="C9" s="11" t="s">
        <v>32</v>
      </c>
      <c r="D9" s="119"/>
      <c r="E9" s="121"/>
      <c r="F9" s="121"/>
      <c r="G9" s="121">
        <v>0</v>
      </c>
      <c r="H9" s="58"/>
      <c r="I9" s="12"/>
      <c r="J9" s="12"/>
      <c r="K9" s="12">
        <v>0</v>
      </c>
      <c r="L9" s="58"/>
      <c r="M9" s="12"/>
      <c r="N9" s="12"/>
      <c r="O9" s="12">
        <v>0</v>
      </c>
      <c r="P9" s="58"/>
      <c r="Q9" s="12"/>
      <c r="R9" s="12"/>
      <c r="S9" s="12">
        <v>0</v>
      </c>
      <c r="T9" s="58"/>
      <c r="U9" s="12"/>
      <c r="V9" s="12"/>
      <c r="W9" s="58"/>
      <c r="X9" s="58"/>
      <c r="Y9" s="12"/>
      <c r="Z9" s="12"/>
      <c r="AA9" s="58"/>
      <c r="AB9" s="58"/>
      <c r="AC9" s="12"/>
      <c r="AD9" s="12"/>
      <c r="AE9" s="58"/>
      <c r="AF9" s="58"/>
      <c r="AG9" s="12"/>
      <c r="AH9" s="12"/>
      <c r="AI9" s="58"/>
      <c r="AJ9" s="58"/>
      <c r="AK9" s="12"/>
      <c r="AL9" s="12"/>
      <c r="AM9" s="58"/>
      <c r="AN9" s="58"/>
      <c r="AO9" s="12"/>
      <c r="AP9" s="12"/>
      <c r="AQ9" s="58"/>
      <c r="AR9" s="58"/>
      <c r="AS9" s="12"/>
      <c r="AT9" s="12"/>
      <c r="AU9" s="58"/>
      <c r="AV9" s="58"/>
      <c r="AW9" s="12"/>
      <c r="AX9" s="12"/>
      <c r="AY9" s="58"/>
      <c r="AZ9" s="58"/>
      <c r="BA9" s="12"/>
      <c r="BB9" s="12"/>
      <c r="BC9" s="58"/>
      <c r="BD9" s="58"/>
      <c r="BE9" s="12"/>
      <c r="BF9" s="12"/>
      <c r="BG9" s="58"/>
      <c r="BH9" s="58"/>
      <c r="BI9" s="12"/>
      <c r="BJ9" s="12"/>
      <c r="BK9" s="58"/>
    </row>
    <row r="10" spans="1:63" ht="28.5" customHeight="1" x14ac:dyDescent="0.2">
      <c r="A10" s="9" t="s">
        <v>35</v>
      </c>
      <c r="B10" s="10" t="s">
        <v>36</v>
      </c>
      <c r="C10" s="11" t="s">
        <v>32</v>
      </c>
      <c r="D10" s="119"/>
      <c r="E10" s="121"/>
      <c r="F10" s="121"/>
      <c r="G10" s="121"/>
      <c r="H10" s="58"/>
      <c r="I10" s="12"/>
      <c r="J10" s="12"/>
      <c r="K10" s="12"/>
      <c r="L10" s="58"/>
      <c r="M10" s="12"/>
      <c r="N10" s="12"/>
      <c r="O10" s="12"/>
      <c r="P10" s="58"/>
      <c r="Q10" s="12"/>
      <c r="R10" s="12"/>
      <c r="S10" s="12"/>
      <c r="T10" s="58"/>
      <c r="U10" s="12"/>
      <c r="V10" s="12"/>
      <c r="W10" s="58"/>
      <c r="X10" s="58"/>
      <c r="Y10" s="12"/>
      <c r="Z10" s="12"/>
      <c r="AA10" s="58"/>
      <c r="AB10" s="58"/>
      <c r="AC10" s="12"/>
      <c r="AD10" s="12"/>
      <c r="AE10" s="58"/>
      <c r="AF10" s="58"/>
      <c r="AG10" s="12"/>
      <c r="AH10" s="12"/>
      <c r="AI10" s="58"/>
      <c r="AJ10" s="58"/>
      <c r="AK10" s="12"/>
      <c r="AL10" s="12"/>
      <c r="AM10" s="58"/>
      <c r="AN10" s="58"/>
      <c r="AO10" s="12"/>
      <c r="AP10" s="12"/>
      <c r="AQ10" s="58"/>
      <c r="AR10" s="58"/>
      <c r="AS10" s="12"/>
      <c r="AT10" s="12"/>
      <c r="AU10" s="58"/>
      <c r="AV10" s="58"/>
      <c r="AW10" s="12"/>
      <c r="AX10" s="12"/>
      <c r="AY10" s="58"/>
      <c r="AZ10" s="58"/>
      <c r="BA10" s="12"/>
      <c r="BB10" s="12"/>
      <c r="BC10" s="58"/>
      <c r="BD10" s="58"/>
      <c r="BE10" s="12"/>
      <c r="BF10" s="12"/>
      <c r="BG10" s="58"/>
      <c r="BH10" s="58"/>
      <c r="BI10" s="12"/>
      <c r="BJ10" s="12"/>
      <c r="BK10" s="58"/>
    </row>
    <row r="11" spans="1:63" ht="16.5" customHeight="1" x14ac:dyDescent="0.2">
      <c r="A11" s="14" t="s">
        <v>37</v>
      </c>
      <c r="B11" s="18" t="s">
        <v>38</v>
      </c>
      <c r="C11" s="11" t="s">
        <v>32</v>
      </c>
      <c r="D11" s="119">
        <v>76545.600000000006</v>
      </c>
      <c r="E11" s="122">
        <f>63429/2</f>
        <v>31714.5</v>
      </c>
      <c r="F11" s="122">
        <f>E11</f>
        <v>31714.5</v>
      </c>
      <c r="G11" s="121">
        <f>E11+F11</f>
        <v>63429</v>
      </c>
      <c r="H11" s="58">
        <f>'[1]прил 1 ПП разд 1,2 '!$D$15</f>
        <v>76545.600000000006</v>
      </c>
      <c r="I11" s="12"/>
      <c r="J11" s="12"/>
      <c r="K11" s="12">
        <v>0</v>
      </c>
      <c r="L11" s="58">
        <f>'[1]прил 1 ПП разд 1,2 '!$D$15</f>
        <v>76545.600000000006</v>
      </c>
      <c r="M11" s="12"/>
      <c r="N11" s="12"/>
      <c r="O11" s="12">
        <v>0</v>
      </c>
      <c r="P11" s="58">
        <f>'[1]прил 1 ПП разд 1,2 '!$D$15</f>
        <v>76545.600000000006</v>
      </c>
      <c r="Q11" s="12"/>
      <c r="R11" s="12"/>
      <c r="S11" s="12">
        <v>0</v>
      </c>
      <c r="T11" s="58">
        <f>'[1]прил 1 ПП разд 1,2 '!$D$15</f>
        <v>76545.600000000006</v>
      </c>
      <c r="U11" s="12"/>
      <c r="V11" s="12"/>
      <c r="W11" s="58"/>
      <c r="X11" s="58">
        <f>'[1]прил 1 ПП разд 1,2 '!$D$15</f>
        <v>76545.600000000006</v>
      </c>
      <c r="Y11" s="12"/>
      <c r="Z11" s="12"/>
      <c r="AA11" s="58"/>
      <c r="AB11" s="58">
        <f>'[1]прил 1 ПП разд 1,2 '!$D$15</f>
        <v>76545.600000000006</v>
      </c>
      <c r="AC11" s="12"/>
      <c r="AD11" s="12"/>
      <c r="AE11" s="58"/>
      <c r="AF11" s="58">
        <f>'[1]прил 1 ПП разд 1,2 '!$D$15</f>
        <v>76545.600000000006</v>
      </c>
      <c r="AG11" s="12"/>
      <c r="AH11" s="12"/>
      <c r="AI11" s="58"/>
      <c r="AJ11" s="58">
        <f>'[1]прил 1 ПП разд 1,2 '!$D$15</f>
        <v>76545.600000000006</v>
      </c>
      <c r="AK11" s="12"/>
      <c r="AL11" s="12"/>
      <c r="AM11" s="58"/>
      <c r="AN11" s="58">
        <f>'[1]прил 1 ПП разд 1,2 '!$D$15</f>
        <v>76545.600000000006</v>
      </c>
      <c r="AO11" s="12"/>
      <c r="AP11" s="12"/>
      <c r="AQ11" s="58"/>
      <c r="AR11" s="58">
        <f>'[1]прил 1 ПП разд 1,2 '!$D$15</f>
        <v>76545.600000000006</v>
      </c>
      <c r="AS11" s="12"/>
      <c r="AT11" s="12"/>
      <c r="AU11" s="58"/>
      <c r="AV11" s="58">
        <f>'[1]прил 1 ПП разд 1,2 '!$D$15</f>
        <v>76545.600000000006</v>
      </c>
      <c r="AW11" s="12"/>
      <c r="AX11" s="12"/>
      <c r="AY11" s="58"/>
      <c r="AZ11" s="58">
        <f>'[1]прил 1 ПП разд 1,2 '!$D$15</f>
        <v>76545.600000000006</v>
      </c>
      <c r="BA11" s="12"/>
      <c r="BB11" s="12"/>
      <c r="BC11" s="58"/>
      <c r="BD11" s="58">
        <f>'[1]прил 1 ПП разд 1,2 '!$D$15</f>
        <v>76545.600000000006</v>
      </c>
      <c r="BE11" s="12"/>
      <c r="BF11" s="12"/>
      <c r="BG11" s="58"/>
      <c r="BH11" s="58">
        <f>'[1]прил 1 ПП разд 1,2 '!$D$15</f>
        <v>76545.600000000006</v>
      </c>
      <c r="BI11" s="12"/>
      <c r="BJ11" s="12"/>
      <c r="BK11" s="58"/>
    </row>
    <row r="12" spans="1:63" ht="16.5" customHeight="1" x14ac:dyDescent="0.2">
      <c r="A12" s="14" t="s">
        <v>39</v>
      </c>
      <c r="B12" s="18" t="s">
        <v>40</v>
      </c>
      <c r="C12" s="11" t="s">
        <v>32</v>
      </c>
      <c r="D12" s="119">
        <f>D7+D10-D11</f>
        <v>1162548.7</v>
      </c>
      <c r="E12" s="119">
        <f>E7+E10-E11</f>
        <v>526894</v>
      </c>
      <c r="F12" s="119">
        <f>F7+F10-F11</f>
        <v>526894</v>
      </c>
      <c r="G12" s="121">
        <f>E12+F12</f>
        <v>1053788</v>
      </c>
      <c r="H12" s="58">
        <f>H7+H10-H11</f>
        <v>1162548.7</v>
      </c>
      <c r="I12" s="12">
        <v>0</v>
      </c>
      <c r="J12" s="12">
        <v>0</v>
      </c>
      <c r="K12" s="12">
        <v>0</v>
      </c>
      <c r="L12" s="58">
        <f>L7+L10-L11</f>
        <v>1162548.7</v>
      </c>
      <c r="M12" s="12">
        <v>0</v>
      </c>
      <c r="N12" s="12">
        <v>0</v>
      </c>
      <c r="O12" s="12">
        <v>0</v>
      </c>
      <c r="P12" s="58">
        <f>P7+P10-P11</f>
        <v>1162548.7</v>
      </c>
      <c r="Q12" s="12">
        <v>0</v>
      </c>
      <c r="R12" s="12">
        <v>0</v>
      </c>
      <c r="S12" s="12">
        <v>0</v>
      </c>
      <c r="T12" s="58">
        <f>T7+T10-T11</f>
        <v>1162548.7</v>
      </c>
      <c r="U12" s="12">
        <v>0</v>
      </c>
      <c r="V12" s="12">
        <v>0</v>
      </c>
      <c r="W12" s="58">
        <f>W7+W10-W11</f>
        <v>0</v>
      </c>
      <c r="X12" s="58">
        <f>X7+X10-X11</f>
        <v>1162548.7</v>
      </c>
      <c r="Y12" s="12">
        <v>0</v>
      </c>
      <c r="Z12" s="12">
        <v>0</v>
      </c>
      <c r="AA12" s="58">
        <f>AA7+AA10-AA11</f>
        <v>0</v>
      </c>
      <c r="AB12" s="58">
        <f>AB7+AB10-AB11</f>
        <v>1162548.7</v>
      </c>
      <c r="AC12" s="12">
        <v>0</v>
      </c>
      <c r="AD12" s="12">
        <v>0</v>
      </c>
      <c r="AE12" s="58">
        <f>AE7+AE10-AE11</f>
        <v>0</v>
      </c>
      <c r="AF12" s="58">
        <f>AF7+AF10-AF11</f>
        <v>1162548.7</v>
      </c>
      <c r="AG12" s="12">
        <v>0</v>
      </c>
      <c r="AH12" s="12">
        <v>0</v>
      </c>
      <c r="AI12" s="58">
        <f>AI7+AI10-AI11</f>
        <v>0</v>
      </c>
      <c r="AJ12" s="58">
        <f>AJ7+AJ10-AJ11</f>
        <v>1162548.7</v>
      </c>
      <c r="AK12" s="12">
        <v>0</v>
      </c>
      <c r="AL12" s="12">
        <v>0</v>
      </c>
      <c r="AM12" s="58">
        <f>AM7+AM10-AM11</f>
        <v>0</v>
      </c>
      <c r="AN12" s="58">
        <f>AN7+AN10-AN11</f>
        <v>1162548.7</v>
      </c>
      <c r="AO12" s="12">
        <v>0</v>
      </c>
      <c r="AP12" s="12">
        <v>0</v>
      </c>
      <c r="AQ12" s="58">
        <f>AQ7+AQ10-AQ11</f>
        <v>0</v>
      </c>
      <c r="AR12" s="58">
        <f>AR7+AR10-AR11</f>
        <v>1162548.7</v>
      </c>
      <c r="AS12" s="12">
        <v>0</v>
      </c>
      <c r="AT12" s="12">
        <v>0</v>
      </c>
      <c r="AU12" s="58">
        <f>AU7+AU10-AU11</f>
        <v>0</v>
      </c>
      <c r="AV12" s="58">
        <f>AV7+AV10-AV11</f>
        <v>1162548.7</v>
      </c>
      <c r="AW12" s="12">
        <v>0</v>
      </c>
      <c r="AX12" s="12">
        <v>0</v>
      </c>
      <c r="AY12" s="58">
        <f>AY7+AY10-AY11</f>
        <v>0</v>
      </c>
      <c r="AZ12" s="58">
        <f>AZ7+AZ10-AZ11</f>
        <v>1162548.7</v>
      </c>
      <c r="BA12" s="12">
        <v>0</v>
      </c>
      <c r="BB12" s="12">
        <v>0</v>
      </c>
      <c r="BC12" s="58">
        <f>BC7+BC10-BC11</f>
        <v>0</v>
      </c>
      <c r="BD12" s="58">
        <f>BD7+BD10-BD11</f>
        <v>1162548.7</v>
      </c>
      <c r="BE12" s="12">
        <v>0</v>
      </c>
      <c r="BF12" s="12">
        <v>0</v>
      </c>
      <c r="BG12" s="58">
        <f>BG7+BG10-BG11</f>
        <v>0</v>
      </c>
      <c r="BH12" s="58">
        <f>BH7+BH10-BH11</f>
        <v>1162548.7</v>
      </c>
      <c r="BI12" s="12">
        <v>0</v>
      </c>
      <c r="BJ12" s="12">
        <v>0</v>
      </c>
      <c r="BK12" s="58">
        <f>BK7+BK10-BK11</f>
        <v>0</v>
      </c>
    </row>
    <row r="13" spans="1:63" ht="16.5" customHeight="1" x14ac:dyDescent="0.2">
      <c r="A13" s="14" t="s">
        <v>41</v>
      </c>
      <c r="B13" s="18" t="s">
        <v>42</v>
      </c>
      <c r="C13" s="11" t="s">
        <v>32</v>
      </c>
      <c r="D13" s="119">
        <v>0</v>
      </c>
      <c r="E13" s="121">
        <v>0</v>
      </c>
      <c r="F13" s="121">
        <v>0</v>
      </c>
      <c r="G13" s="121">
        <v>0</v>
      </c>
      <c r="H13" s="58">
        <v>0</v>
      </c>
      <c r="I13" s="12">
        <v>0</v>
      </c>
      <c r="J13" s="12">
        <v>0</v>
      </c>
      <c r="K13" s="12">
        <v>0</v>
      </c>
      <c r="L13" s="58">
        <v>0</v>
      </c>
      <c r="M13" s="12">
        <v>0</v>
      </c>
      <c r="N13" s="12">
        <v>0</v>
      </c>
      <c r="O13" s="12">
        <v>0</v>
      </c>
      <c r="P13" s="58">
        <v>0</v>
      </c>
      <c r="Q13" s="12">
        <v>0</v>
      </c>
      <c r="R13" s="12">
        <v>0</v>
      </c>
      <c r="S13" s="12">
        <v>0</v>
      </c>
      <c r="T13" s="58">
        <v>0</v>
      </c>
      <c r="U13" s="12">
        <v>0</v>
      </c>
      <c r="V13" s="12">
        <v>0</v>
      </c>
      <c r="W13" s="58">
        <v>0</v>
      </c>
      <c r="X13" s="58">
        <v>0</v>
      </c>
      <c r="Y13" s="12">
        <v>0</v>
      </c>
      <c r="Z13" s="12">
        <v>0</v>
      </c>
      <c r="AA13" s="58">
        <v>0</v>
      </c>
      <c r="AB13" s="58">
        <v>0</v>
      </c>
      <c r="AC13" s="12">
        <v>0</v>
      </c>
      <c r="AD13" s="12">
        <v>0</v>
      </c>
      <c r="AE13" s="58">
        <v>0</v>
      </c>
      <c r="AF13" s="58">
        <v>0</v>
      </c>
      <c r="AG13" s="12">
        <v>0</v>
      </c>
      <c r="AH13" s="12">
        <v>0</v>
      </c>
      <c r="AI13" s="58">
        <v>0</v>
      </c>
      <c r="AJ13" s="58">
        <v>0</v>
      </c>
      <c r="AK13" s="12">
        <v>0</v>
      </c>
      <c r="AL13" s="12">
        <v>0</v>
      </c>
      <c r="AM13" s="58">
        <v>0</v>
      </c>
      <c r="AN13" s="58">
        <v>0</v>
      </c>
      <c r="AO13" s="12">
        <v>0</v>
      </c>
      <c r="AP13" s="12">
        <v>0</v>
      </c>
      <c r="AQ13" s="58">
        <v>0</v>
      </c>
      <c r="AR13" s="58">
        <v>0</v>
      </c>
      <c r="AS13" s="12">
        <v>0</v>
      </c>
      <c r="AT13" s="12">
        <v>0</v>
      </c>
      <c r="AU13" s="58">
        <v>0</v>
      </c>
      <c r="AV13" s="58">
        <v>0</v>
      </c>
      <c r="AW13" s="12">
        <v>0</v>
      </c>
      <c r="AX13" s="12">
        <v>0</v>
      </c>
      <c r="AY13" s="58">
        <v>0</v>
      </c>
      <c r="AZ13" s="58">
        <v>0</v>
      </c>
      <c r="BA13" s="12">
        <v>0</v>
      </c>
      <c r="BB13" s="12">
        <v>0</v>
      </c>
      <c r="BC13" s="58">
        <v>0</v>
      </c>
      <c r="BD13" s="58">
        <v>0</v>
      </c>
      <c r="BE13" s="12">
        <v>0</v>
      </c>
      <c r="BF13" s="12">
        <v>0</v>
      </c>
      <c r="BG13" s="58">
        <v>0</v>
      </c>
      <c r="BH13" s="58">
        <v>0</v>
      </c>
      <c r="BI13" s="12">
        <v>0</v>
      </c>
      <c r="BJ13" s="12">
        <v>0</v>
      </c>
      <c r="BK13" s="58">
        <v>0</v>
      </c>
    </row>
    <row r="14" spans="1:63" ht="16.5" customHeight="1" x14ac:dyDescent="0.2">
      <c r="A14" s="14" t="s">
        <v>43</v>
      </c>
      <c r="B14" s="15" t="s">
        <v>44</v>
      </c>
      <c r="C14" s="11" t="s">
        <v>32</v>
      </c>
      <c r="D14" s="119"/>
      <c r="E14" s="121"/>
      <c r="F14" s="121"/>
      <c r="G14" s="121">
        <v>0</v>
      </c>
      <c r="H14" s="58"/>
      <c r="I14" s="12"/>
      <c r="J14" s="12"/>
      <c r="K14" s="12">
        <v>0</v>
      </c>
      <c r="L14" s="58"/>
      <c r="M14" s="12"/>
      <c r="N14" s="12"/>
      <c r="O14" s="12">
        <v>0</v>
      </c>
      <c r="P14" s="58"/>
      <c r="Q14" s="12"/>
      <c r="R14" s="12"/>
      <c r="S14" s="12">
        <v>0</v>
      </c>
      <c r="T14" s="58"/>
      <c r="U14" s="12"/>
      <c r="V14" s="12"/>
      <c r="W14" s="58"/>
      <c r="X14" s="58"/>
      <c r="Y14" s="12"/>
      <c r="Z14" s="12"/>
      <c r="AA14" s="58"/>
      <c r="AB14" s="58"/>
      <c r="AC14" s="12"/>
      <c r="AD14" s="12"/>
      <c r="AE14" s="58"/>
      <c r="AF14" s="58"/>
      <c r="AG14" s="12"/>
      <c r="AH14" s="12"/>
      <c r="AI14" s="58"/>
      <c r="AJ14" s="58"/>
      <c r="AK14" s="12"/>
      <c r="AL14" s="12"/>
      <c r="AM14" s="58"/>
      <c r="AN14" s="58"/>
      <c r="AO14" s="12"/>
      <c r="AP14" s="12"/>
      <c r="AQ14" s="58"/>
      <c r="AR14" s="58"/>
      <c r="AS14" s="12"/>
      <c r="AT14" s="12"/>
      <c r="AU14" s="58"/>
      <c r="AV14" s="58"/>
      <c r="AW14" s="12"/>
      <c r="AX14" s="12"/>
      <c r="AY14" s="58"/>
      <c r="AZ14" s="58"/>
      <c r="BA14" s="12"/>
      <c r="BB14" s="12"/>
      <c r="BC14" s="58"/>
      <c r="BD14" s="58"/>
      <c r="BE14" s="12"/>
      <c r="BF14" s="12"/>
      <c r="BG14" s="58"/>
      <c r="BH14" s="58"/>
      <c r="BI14" s="12"/>
      <c r="BJ14" s="12"/>
      <c r="BK14" s="58"/>
    </row>
    <row r="15" spans="1:63" ht="16.5" customHeight="1" x14ac:dyDescent="0.2">
      <c r="A15" s="14" t="s">
        <v>45</v>
      </c>
      <c r="B15" s="15" t="s">
        <v>46</v>
      </c>
      <c r="C15" s="11" t="s">
        <v>32</v>
      </c>
      <c r="D15" s="119"/>
      <c r="E15" s="121"/>
      <c r="F15" s="121"/>
      <c r="G15" s="121">
        <v>0</v>
      </c>
      <c r="H15" s="58"/>
      <c r="I15" s="12"/>
      <c r="J15" s="12"/>
      <c r="K15" s="12">
        <v>0</v>
      </c>
      <c r="L15" s="58"/>
      <c r="M15" s="12"/>
      <c r="N15" s="12"/>
      <c r="O15" s="12">
        <v>0</v>
      </c>
      <c r="P15" s="58"/>
      <c r="Q15" s="12"/>
      <c r="R15" s="12"/>
      <c r="S15" s="12">
        <v>0</v>
      </c>
      <c r="T15" s="58"/>
      <c r="U15" s="12"/>
      <c r="V15" s="12"/>
      <c r="W15" s="58"/>
      <c r="X15" s="58"/>
      <c r="Y15" s="12"/>
      <c r="Z15" s="12"/>
      <c r="AA15" s="58"/>
      <c r="AB15" s="58"/>
      <c r="AC15" s="12"/>
      <c r="AD15" s="12"/>
      <c r="AE15" s="58"/>
      <c r="AF15" s="58"/>
      <c r="AG15" s="12"/>
      <c r="AH15" s="12"/>
      <c r="AI15" s="58"/>
      <c r="AJ15" s="58"/>
      <c r="AK15" s="12"/>
      <c r="AL15" s="12"/>
      <c r="AM15" s="58"/>
      <c r="AN15" s="58"/>
      <c r="AO15" s="12"/>
      <c r="AP15" s="12"/>
      <c r="AQ15" s="58"/>
      <c r="AR15" s="58"/>
      <c r="AS15" s="12"/>
      <c r="AT15" s="12"/>
      <c r="AU15" s="58"/>
      <c r="AV15" s="58"/>
      <c r="AW15" s="12"/>
      <c r="AX15" s="12"/>
      <c r="AY15" s="58"/>
      <c r="AZ15" s="58"/>
      <c r="BA15" s="12"/>
      <c r="BB15" s="12"/>
      <c r="BC15" s="58"/>
      <c r="BD15" s="58"/>
      <c r="BE15" s="12"/>
      <c r="BF15" s="12"/>
      <c r="BG15" s="58"/>
      <c r="BH15" s="58"/>
      <c r="BI15" s="12"/>
      <c r="BJ15" s="12"/>
      <c r="BK15" s="58"/>
    </row>
    <row r="16" spans="1:63" ht="16.5" customHeight="1" x14ac:dyDescent="0.2">
      <c r="A16" s="9" t="s">
        <v>47</v>
      </c>
      <c r="B16" s="10" t="s">
        <v>48</v>
      </c>
      <c r="C16" s="19" t="s">
        <v>32</v>
      </c>
      <c r="D16" s="117">
        <f>D12-D13</f>
        <v>1162548.7</v>
      </c>
      <c r="E16" s="117">
        <f>E12-E13</f>
        <v>526894</v>
      </c>
      <c r="F16" s="117">
        <f>F12-F13</f>
        <v>526894</v>
      </c>
      <c r="G16" s="117">
        <f>G12-G13</f>
        <v>1053788</v>
      </c>
      <c r="H16" s="59">
        <f>H12-H13</f>
        <v>1162548.7</v>
      </c>
      <c r="I16" s="20">
        <v>0</v>
      </c>
      <c r="J16" s="20">
        <v>0</v>
      </c>
      <c r="K16" s="20">
        <v>0</v>
      </c>
      <c r="L16" s="59">
        <f>L12-L13</f>
        <v>1162548.7</v>
      </c>
      <c r="M16" s="20">
        <v>0</v>
      </c>
      <c r="N16" s="20">
        <v>0</v>
      </c>
      <c r="O16" s="20">
        <v>0</v>
      </c>
      <c r="P16" s="59">
        <f>P12-P13</f>
        <v>1162548.7</v>
      </c>
      <c r="Q16" s="20">
        <v>0</v>
      </c>
      <c r="R16" s="20">
        <v>0</v>
      </c>
      <c r="S16" s="20">
        <v>0</v>
      </c>
      <c r="T16" s="59">
        <f>T12-T13</f>
        <v>1162548.7</v>
      </c>
      <c r="U16" s="20">
        <v>0</v>
      </c>
      <c r="V16" s="20">
        <v>0</v>
      </c>
      <c r="W16" s="59">
        <f>W12-W13</f>
        <v>0</v>
      </c>
      <c r="X16" s="59">
        <f>X12-X13</f>
        <v>1162548.7</v>
      </c>
      <c r="Y16" s="20">
        <v>0</v>
      </c>
      <c r="Z16" s="20">
        <v>0</v>
      </c>
      <c r="AA16" s="59">
        <f>AA12-AA13</f>
        <v>0</v>
      </c>
      <c r="AB16" s="59">
        <f>AB12-AB13</f>
        <v>1162548.7</v>
      </c>
      <c r="AC16" s="20">
        <v>0</v>
      </c>
      <c r="AD16" s="20">
        <v>0</v>
      </c>
      <c r="AE16" s="59">
        <f>AE12-AE13</f>
        <v>0</v>
      </c>
      <c r="AF16" s="59">
        <f>AF12-AF13</f>
        <v>1162548.7</v>
      </c>
      <c r="AG16" s="20">
        <v>0</v>
      </c>
      <c r="AH16" s="20">
        <v>0</v>
      </c>
      <c r="AI16" s="59">
        <f>AI12-AI13</f>
        <v>0</v>
      </c>
      <c r="AJ16" s="59">
        <f>AJ12-AJ13</f>
        <v>1162548.7</v>
      </c>
      <c r="AK16" s="20">
        <v>0</v>
      </c>
      <c r="AL16" s="20">
        <v>0</v>
      </c>
      <c r="AM16" s="59">
        <f>AM12-AM13</f>
        <v>0</v>
      </c>
      <c r="AN16" s="59">
        <f>AN12-AN13</f>
        <v>1162548.7</v>
      </c>
      <c r="AO16" s="20">
        <v>0</v>
      </c>
      <c r="AP16" s="20">
        <v>0</v>
      </c>
      <c r="AQ16" s="59">
        <f>AQ12-AQ13</f>
        <v>0</v>
      </c>
      <c r="AR16" s="59">
        <f>AR12-AR13</f>
        <v>1162548.7</v>
      </c>
      <c r="AS16" s="20">
        <v>0</v>
      </c>
      <c r="AT16" s="20">
        <v>0</v>
      </c>
      <c r="AU16" s="59">
        <f>AU12-AU13</f>
        <v>0</v>
      </c>
      <c r="AV16" s="59">
        <f>AV12-AV13</f>
        <v>1162548.7</v>
      </c>
      <c r="AW16" s="20">
        <v>0</v>
      </c>
      <c r="AX16" s="20">
        <v>0</v>
      </c>
      <c r="AY16" s="59">
        <f>AY12-AY13</f>
        <v>0</v>
      </c>
      <c r="AZ16" s="59">
        <f>AZ12-AZ13</f>
        <v>1162548.7</v>
      </c>
      <c r="BA16" s="20">
        <v>0</v>
      </c>
      <c r="BB16" s="20">
        <v>0</v>
      </c>
      <c r="BC16" s="59">
        <f>BC12-BC13</f>
        <v>0</v>
      </c>
      <c r="BD16" s="59">
        <f>BD12-BD13</f>
        <v>1162548.7</v>
      </c>
      <c r="BE16" s="20">
        <v>0</v>
      </c>
      <c r="BF16" s="20">
        <v>0</v>
      </c>
      <c r="BG16" s="59">
        <f>BG12-BG13</f>
        <v>0</v>
      </c>
      <c r="BH16" s="59">
        <f>BH12-BH13</f>
        <v>1162548.7</v>
      </c>
      <c r="BI16" s="20">
        <v>0</v>
      </c>
      <c r="BJ16" s="20">
        <v>0</v>
      </c>
      <c r="BK16" s="59">
        <f>BK12-BK13</f>
        <v>0</v>
      </c>
    </row>
    <row r="17" spans="1:63" ht="16.5" customHeight="1" x14ac:dyDescent="0.2">
      <c r="A17" s="14" t="s">
        <v>49</v>
      </c>
      <c r="B17" s="18" t="s">
        <v>50</v>
      </c>
      <c r="C17" s="11" t="s">
        <v>32</v>
      </c>
      <c r="D17" s="119"/>
      <c r="E17" s="121">
        <v>0</v>
      </c>
      <c r="F17" s="121">
        <v>0</v>
      </c>
      <c r="G17" s="121">
        <v>0</v>
      </c>
      <c r="H17" s="58"/>
      <c r="I17" s="12">
        <v>0</v>
      </c>
      <c r="J17" s="12">
        <v>0</v>
      </c>
      <c r="K17" s="12">
        <v>0</v>
      </c>
      <c r="L17" s="58"/>
      <c r="M17" s="12">
        <v>0</v>
      </c>
      <c r="N17" s="12">
        <v>0</v>
      </c>
      <c r="O17" s="12">
        <v>0</v>
      </c>
      <c r="P17" s="58"/>
      <c r="Q17" s="12">
        <v>0</v>
      </c>
      <c r="R17" s="12">
        <v>0</v>
      </c>
      <c r="S17" s="12">
        <v>0</v>
      </c>
      <c r="T17" s="58"/>
      <c r="U17" s="12">
        <v>0</v>
      </c>
      <c r="V17" s="12">
        <v>0</v>
      </c>
      <c r="W17" s="58"/>
      <c r="X17" s="58"/>
      <c r="Y17" s="12">
        <v>0</v>
      </c>
      <c r="Z17" s="12">
        <v>0</v>
      </c>
      <c r="AA17" s="58"/>
      <c r="AB17" s="58"/>
      <c r="AC17" s="12">
        <v>0</v>
      </c>
      <c r="AD17" s="12">
        <v>0</v>
      </c>
      <c r="AE17" s="58"/>
      <c r="AF17" s="58"/>
      <c r="AG17" s="12">
        <v>0</v>
      </c>
      <c r="AH17" s="12">
        <v>0</v>
      </c>
      <c r="AI17" s="58"/>
      <c r="AJ17" s="58"/>
      <c r="AK17" s="12">
        <v>0</v>
      </c>
      <c r="AL17" s="12">
        <v>0</v>
      </c>
      <c r="AM17" s="58"/>
      <c r="AN17" s="58"/>
      <c r="AO17" s="12">
        <v>0</v>
      </c>
      <c r="AP17" s="12">
        <v>0</v>
      </c>
      <c r="AQ17" s="58"/>
      <c r="AR17" s="58"/>
      <c r="AS17" s="12">
        <v>0</v>
      </c>
      <c r="AT17" s="12">
        <v>0</v>
      </c>
      <c r="AU17" s="58"/>
      <c r="AV17" s="58"/>
      <c r="AW17" s="12">
        <v>0</v>
      </c>
      <c r="AX17" s="12">
        <v>0</v>
      </c>
      <c r="AY17" s="58"/>
      <c r="AZ17" s="58"/>
      <c r="BA17" s="12">
        <v>0</v>
      </c>
      <c r="BB17" s="12">
        <v>0</v>
      </c>
      <c r="BC17" s="58"/>
      <c r="BD17" s="58"/>
      <c r="BE17" s="12">
        <v>0</v>
      </c>
      <c r="BF17" s="12">
        <v>0</v>
      </c>
      <c r="BG17" s="58"/>
      <c r="BH17" s="58"/>
      <c r="BI17" s="12">
        <v>0</v>
      </c>
      <c r="BJ17" s="12">
        <v>0</v>
      </c>
      <c r="BK17" s="58"/>
    </row>
    <row r="18" spans="1:63" ht="16.5" customHeight="1" x14ac:dyDescent="0.2">
      <c r="A18" s="14" t="s">
        <v>51</v>
      </c>
      <c r="B18" s="15" t="s">
        <v>52</v>
      </c>
      <c r="C18" s="11" t="s">
        <v>32</v>
      </c>
      <c r="D18" s="119"/>
      <c r="E18" s="121"/>
      <c r="F18" s="121"/>
      <c r="G18" s="121">
        <v>0</v>
      </c>
      <c r="H18" s="58"/>
      <c r="I18" s="12"/>
      <c r="J18" s="12"/>
      <c r="K18" s="12">
        <v>0</v>
      </c>
      <c r="L18" s="58"/>
      <c r="M18" s="12"/>
      <c r="N18" s="12"/>
      <c r="O18" s="12">
        <v>0</v>
      </c>
      <c r="P18" s="58"/>
      <c r="Q18" s="12"/>
      <c r="R18" s="12"/>
      <c r="S18" s="12">
        <v>0</v>
      </c>
      <c r="T18" s="58"/>
      <c r="U18" s="12"/>
      <c r="V18" s="12"/>
      <c r="W18" s="58"/>
      <c r="X18" s="58"/>
      <c r="Y18" s="12"/>
      <c r="Z18" s="12"/>
      <c r="AA18" s="58"/>
      <c r="AB18" s="58"/>
      <c r="AC18" s="12"/>
      <c r="AD18" s="12"/>
      <c r="AE18" s="58"/>
      <c r="AF18" s="58"/>
      <c r="AG18" s="12"/>
      <c r="AH18" s="12"/>
      <c r="AI18" s="58"/>
      <c r="AJ18" s="58"/>
      <c r="AK18" s="12"/>
      <c r="AL18" s="12"/>
      <c r="AM18" s="58"/>
      <c r="AN18" s="58"/>
      <c r="AO18" s="12"/>
      <c r="AP18" s="12"/>
      <c r="AQ18" s="58"/>
      <c r="AR18" s="58"/>
      <c r="AS18" s="12"/>
      <c r="AT18" s="12"/>
      <c r="AU18" s="58"/>
      <c r="AV18" s="58"/>
      <c r="AW18" s="12"/>
      <c r="AX18" s="12"/>
      <c r="AY18" s="58"/>
      <c r="AZ18" s="58"/>
      <c r="BA18" s="12"/>
      <c r="BB18" s="12"/>
      <c r="BC18" s="58"/>
      <c r="BD18" s="58"/>
      <c r="BE18" s="12"/>
      <c r="BF18" s="12"/>
      <c r="BG18" s="58"/>
      <c r="BH18" s="58"/>
      <c r="BI18" s="12"/>
      <c r="BJ18" s="12"/>
      <c r="BK18" s="58"/>
    </row>
    <row r="19" spans="1:63" ht="16.5" customHeight="1" x14ac:dyDescent="0.2">
      <c r="A19" s="14" t="s">
        <v>53</v>
      </c>
      <c r="B19" s="15" t="s">
        <v>54</v>
      </c>
      <c r="C19" s="11" t="s">
        <v>32</v>
      </c>
      <c r="D19" s="119"/>
      <c r="E19" s="121"/>
      <c r="F19" s="121"/>
      <c r="G19" s="121">
        <v>0</v>
      </c>
      <c r="H19" s="58"/>
      <c r="I19" s="12"/>
      <c r="J19" s="12"/>
      <c r="K19" s="12">
        <v>0</v>
      </c>
      <c r="L19" s="58"/>
      <c r="M19" s="12"/>
      <c r="N19" s="12"/>
      <c r="O19" s="12">
        <v>0</v>
      </c>
      <c r="P19" s="58"/>
      <c r="Q19" s="12"/>
      <c r="R19" s="12"/>
      <c r="S19" s="12">
        <v>0</v>
      </c>
      <c r="T19" s="58"/>
      <c r="U19" s="12"/>
      <c r="V19" s="12"/>
      <c r="W19" s="58"/>
      <c r="X19" s="58"/>
      <c r="Y19" s="12"/>
      <c r="Z19" s="12"/>
      <c r="AA19" s="58"/>
      <c r="AB19" s="58"/>
      <c r="AC19" s="12"/>
      <c r="AD19" s="12"/>
      <c r="AE19" s="58"/>
      <c r="AF19" s="58"/>
      <c r="AG19" s="12"/>
      <c r="AH19" s="12"/>
      <c r="AI19" s="58"/>
      <c r="AJ19" s="58"/>
      <c r="AK19" s="12"/>
      <c r="AL19" s="12"/>
      <c r="AM19" s="58"/>
      <c r="AN19" s="58"/>
      <c r="AO19" s="12"/>
      <c r="AP19" s="12"/>
      <c r="AQ19" s="58"/>
      <c r="AR19" s="58"/>
      <c r="AS19" s="12"/>
      <c r="AT19" s="12"/>
      <c r="AU19" s="58"/>
      <c r="AV19" s="58"/>
      <c r="AW19" s="12"/>
      <c r="AX19" s="12"/>
      <c r="AY19" s="58"/>
      <c r="AZ19" s="58"/>
      <c r="BA19" s="12"/>
      <c r="BB19" s="12"/>
      <c r="BC19" s="58"/>
      <c r="BD19" s="58"/>
      <c r="BE19" s="12"/>
      <c r="BF19" s="12"/>
      <c r="BG19" s="58"/>
      <c r="BH19" s="58"/>
      <c r="BI19" s="12"/>
      <c r="BJ19" s="12"/>
      <c r="BK19" s="58"/>
    </row>
    <row r="20" spans="1:63" ht="16.5" customHeight="1" x14ac:dyDescent="0.2">
      <c r="A20" s="14" t="s">
        <v>55</v>
      </c>
      <c r="B20" s="15" t="s">
        <v>56</v>
      </c>
      <c r="C20" s="11" t="s">
        <v>32</v>
      </c>
      <c r="D20" s="119"/>
      <c r="E20" s="122"/>
      <c r="F20" s="122"/>
      <c r="G20" s="121">
        <v>0</v>
      </c>
      <c r="H20" s="58"/>
      <c r="I20" s="13"/>
      <c r="J20" s="13"/>
      <c r="K20" s="12">
        <v>0</v>
      </c>
      <c r="L20" s="58"/>
      <c r="M20" s="13"/>
      <c r="N20" s="13"/>
      <c r="O20" s="12">
        <v>0</v>
      </c>
      <c r="P20" s="58"/>
      <c r="Q20" s="13"/>
      <c r="R20" s="13"/>
      <c r="S20" s="12">
        <v>0</v>
      </c>
      <c r="T20" s="58"/>
      <c r="U20" s="13"/>
      <c r="V20" s="13"/>
      <c r="W20" s="58"/>
      <c r="X20" s="58"/>
      <c r="Y20" s="13"/>
      <c r="Z20" s="13"/>
      <c r="AA20" s="58"/>
      <c r="AB20" s="58"/>
      <c r="AC20" s="13"/>
      <c r="AD20" s="13"/>
      <c r="AE20" s="58"/>
      <c r="AF20" s="58"/>
      <c r="AG20" s="13"/>
      <c r="AH20" s="13"/>
      <c r="AI20" s="58"/>
      <c r="AJ20" s="58"/>
      <c r="AK20" s="13"/>
      <c r="AL20" s="13"/>
      <c r="AM20" s="58"/>
      <c r="AN20" s="58"/>
      <c r="AO20" s="13"/>
      <c r="AP20" s="13"/>
      <c r="AQ20" s="58"/>
      <c r="AR20" s="58"/>
      <c r="AS20" s="13"/>
      <c r="AT20" s="13"/>
      <c r="AU20" s="58"/>
      <c r="AV20" s="58"/>
      <c r="AW20" s="13"/>
      <c r="AX20" s="13"/>
      <c r="AY20" s="58"/>
      <c r="AZ20" s="58"/>
      <c r="BA20" s="13"/>
      <c r="BB20" s="13"/>
      <c r="BC20" s="58"/>
      <c r="BD20" s="58"/>
      <c r="BE20" s="13"/>
      <c r="BF20" s="13"/>
      <c r="BG20" s="58"/>
      <c r="BH20" s="58"/>
      <c r="BI20" s="13"/>
      <c r="BJ20" s="13"/>
      <c r="BK20" s="58"/>
    </row>
    <row r="21" spans="1:63" ht="16.5" customHeight="1" x14ac:dyDescent="0.2">
      <c r="A21" s="9" t="s">
        <v>57</v>
      </c>
      <c r="B21" s="10" t="s">
        <v>58</v>
      </c>
      <c r="C21" s="11" t="s">
        <v>32</v>
      </c>
      <c r="D21" s="119">
        <f>D16-D17</f>
        <v>1162548.7</v>
      </c>
      <c r="E21" s="119">
        <f>E16-E17</f>
        <v>526894</v>
      </c>
      <c r="F21" s="119">
        <f>F16-F17</f>
        <v>526894</v>
      </c>
      <c r="G21" s="119">
        <f>G16-G17</f>
        <v>1053788</v>
      </c>
      <c r="H21" s="58">
        <f>H16-H17</f>
        <v>1162548.7</v>
      </c>
      <c r="I21" s="12">
        <v>0</v>
      </c>
      <c r="J21" s="12">
        <v>0</v>
      </c>
      <c r="K21" s="12">
        <v>0</v>
      </c>
      <c r="L21" s="58">
        <f>L16-L17</f>
        <v>1162548.7</v>
      </c>
      <c r="M21" s="12">
        <v>0</v>
      </c>
      <c r="N21" s="12">
        <v>0</v>
      </c>
      <c r="O21" s="12">
        <v>0</v>
      </c>
      <c r="P21" s="58">
        <f>P16-P17</f>
        <v>1162548.7</v>
      </c>
      <c r="Q21" s="12">
        <v>0</v>
      </c>
      <c r="R21" s="12">
        <v>0</v>
      </c>
      <c r="S21" s="12">
        <v>0</v>
      </c>
      <c r="T21" s="58">
        <f>T16-T17</f>
        <v>1162548.7</v>
      </c>
      <c r="U21" s="12">
        <v>0</v>
      </c>
      <c r="V21" s="12">
        <v>0</v>
      </c>
      <c r="W21" s="58">
        <f>W16-W17</f>
        <v>0</v>
      </c>
      <c r="X21" s="58">
        <f>X16-X17</f>
        <v>1162548.7</v>
      </c>
      <c r="Y21" s="12">
        <v>0</v>
      </c>
      <c r="Z21" s="12">
        <v>0</v>
      </c>
      <c r="AA21" s="58">
        <f>AA16-AA17</f>
        <v>0</v>
      </c>
      <c r="AB21" s="58">
        <f>AB16-AB17</f>
        <v>1162548.7</v>
      </c>
      <c r="AC21" s="12">
        <v>0</v>
      </c>
      <c r="AD21" s="12">
        <v>0</v>
      </c>
      <c r="AE21" s="58">
        <f>AE16-AE17</f>
        <v>0</v>
      </c>
      <c r="AF21" s="58">
        <f>AF16-AF17</f>
        <v>1162548.7</v>
      </c>
      <c r="AG21" s="12">
        <v>0</v>
      </c>
      <c r="AH21" s="12">
        <v>0</v>
      </c>
      <c r="AI21" s="58">
        <f>AI16-AI17</f>
        <v>0</v>
      </c>
      <c r="AJ21" s="58">
        <f>AJ16-AJ17</f>
        <v>1162548.7</v>
      </c>
      <c r="AK21" s="12">
        <v>0</v>
      </c>
      <c r="AL21" s="12">
        <v>0</v>
      </c>
      <c r="AM21" s="58">
        <f>AM16-AM17</f>
        <v>0</v>
      </c>
      <c r="AN21" s="58">
        <f>AN16-AN17</f>
        <v>1162548.7</v>
      </c>
      <c r="AO21" s="12">
        <v>0</v>
      </c>
      <c r="AP21" s="12">
        <v>0</v>
      </c>
      <c r="AQ21" s="58">
        <f>AQ16-AQ17</f>
        <v>0</v>
      </c>
      <c r="AR21" s="58">
        <f>AR16-AR17</f>
        <v>1162548.7</v>
      </c>
      <c r="AS21" s="12">
        <v>0</v>
      </c>
      <c r="AT21" s="12">
        <v>0</v>
      </c>
      <c r="AU21" s="58">
        <f>AU16-AU17</f>
        <v>0</v>
      </c>
      <c r="AV21" s="58">
        <f>AV16-AV17</f>
        <v>1162548.7</v>
      </c>
      <c r="AW21" s="12">
        <v>0</v>
      </c>
      <c r="AX21" s="12">
        <v>0</v>
      </c>
      <c r="AY21" s="58">
        <f>AY16-AY17</f>
        <v>0</v>
      </c>
      <c r="AZ21" s="58">
        <f>AZ16-AZ17</f>
        <v>1162548.7</v>
      </c>
      <c r="BA21" s="12">
        <v>0</v>
      </c>
      <c r="BB21" s="12">
        <v>0</v>
      </c>
      <c r="BC21" s="58">
        <f>BC16-BC17</f>
        <v>0</v>
      </c>
      <c r="BD21" s="58">
        <f>BD16-BD17</f>
        <v>1162548.7</v>
      </c>
      <c r="BE21" s="12">
        <v>0</v>
      </c>
      <c r="BF21" s="12">
        <v>0</v>
      </c>
      <c r="BG21" s="58">
        <f>BG16-BG17</f>
        <v>0</v>
      </c>
      <c r="BH21" s="58">
        <f>BH16-BH17</f>
        <v>1162548.7</v>
      </c>
      <c r="BI21" s="12">
        <v>0</v>
      </c>
      <c r="BJ21" s="12">
        <v>0</v>
      </c>
      <c r="BK21" s="58">
        <f>BK16-BK17</f>
        <v>0</v>
      </c>
    </row>
    <row r="22" spans="1:63" ht="16.5" customHeight="1" x14ac:dyDescent="0.2">
      <c r="A22" s="9"/>
      <c r="B22" s="21" t="s">
        <v>59</v>
      </c>
      <c r="C22" s="11"/>
      <c r="D22" s="119">
        <f>D23+D30+D33</f>
        <v>1162548.7</v>
      </c>
      <c r="E22" s="119">
        <f>E23+E30+E33</f>
        <v>526894</v>
      </c>
      <c r="F22" s="119">
        <f>F23+F30+F33</f>
        <v>526894</v>
      </c>
      <c r="G22" s="119">
        <f>G23+G30+G33</f>
        <v>1053788</v>
      </c>
      <c r="H22" s="58">
        <f>H23+H30+H33</f>
        <v>1162548.7</v>
      </c>
      <c r="I22" s="12">
        <v>0</v>
      </c>
      <c r="J22" s="12">
        <v>0</v>
      </c>
      <c r="K22" s="12">
        <v>0</v>
      </c>
      <c r="L22" s="58">
        <f>L23+L30+L33</f>
        <v>1162548.7</v>
      </c>
      <c r="M22" s="12">
        <v>0</v>
      </c>
      <c r="N22" s="12">
        <v>0</v>
      </c>
      <c r="O22" s="12">
        <v>0</v>
      </c>
      <c r="P22" s="58">
        <f>P23+P30+P33</f>
        <v>1162548.7</v>
      </c>
      <c r="Q22" s="12">
        <v>0</v>
      </c>
      <c r="R22" s="12">
        <v>0</v>
      </c>
      <c r="S22" s="12">
        <v>0</v>
      </c>
      <c r="T22" s="58">
        <f>T23+T30+T33</f>
        <v>1162548.7</v>
      </c>
      <c r="U22" s="12">
        <v>0</v>
      </c>
      <c r="V22" s="12">
        <v>0</v>
      </c>
      <c r="W22" s="58">
        <f>W23+W30+W33</f>
        <v>1162548.7</v>
      </c>
      <c r="X22" s="58">
        <f>X23+X30+X33</f>
        <v>1162548.7</v>
      </c>
      <c r="Y22" s="12">
        <v>0</v>
      </c>
      <c r="Z22" s="12">
        <v>0</v>
      </c>
      <c r="AA22" s="58">
        <f>AA23+AA30+AA33</f>
        <v>0</v>
      </c>
      <c r="AB22" s="58">
        <f>AB23+AB30+AB33</f>
        <v>1162548.7</v>
      </c>
      <c r="AC22" s="12">
        <v>0</v>
      </c>
      <c r="AD22" s="12">
        <v>0</v>
      </c>
      <c r="AE22" s="58">
        <f>AE23+AE30+AE33</f>
        <v>0</v>
      </c>
      <c r="AF22" s="58">
        <f>AF23+AF30+AF33</f>
        <v>1162548.7</v>
      </c>
      <c r="AG22" s="12">
        <v>0</v>
      </c>
      <c r="AH22" s="12">
        <v>0</v>
      </c>
      <c r="AI22" s="58">
        <f>AI23+AI30+AI33</f>
        <v>0</v>
      </c>
      <c r="AJ22" s="58">
        <f>AJ23+AJ30+AJ33</f>
        <v>1162548.7</v>
      </c>
      <c r="AK22" s="12">
        <v>0</v>
      </c>
      <c r="AL22" s="12">
        <v>0</v>
      </c>
      <c r="AM22" s="58">
        <f>AM23+AM30+AM33</f>
        <v>0</v>
      </c>
      <c r="AN22" s="58">
        <f>AN23+AN30+AN33</f>
        <v>1162548.7</v>
      </c>
      <c r="AO22" s="12">
        <v>0</v>
      </c>
      <c r="AP22" s="12">
        <v>0</v>
      </c>
      <c r="AQ22" s="58">
        <f>AQ23+AQ30+AQ33</f>
        <v>0</v>
      </c>
      <c r="AR22" s="58">
        <f>AR23+AR30+AR33</f>
        <v>1162548.7</v>
      </c>
      <c r="AS22" s="12">
        <v>0</v>
      </c>
      <c r="AT22" s="12">
        <v>0</v>
      </c>
      <c r="AU22" s="58">
        <f>AU23+AU30+AU33</f>
        <v>0</v>
      </c>
      <c r="AV22" s="58">
        <f>AV23+AV30+AV33</f>
        <v>1162548.7</v>
      </c>
      <c r="AW22" s="12">
        <v>0</v>
      </c>
      <c r="AX22" s="12">
        <v>0</v>
      </c>
      <c r="AY22" s="58">
        <f>AY23+AY30+AY33</f>
        <v>0</v>
      </c>
      <c r="AZ22" s="58">
        <f>AZ23+AZ30+AZ33</f>
        <v>1162548.7</v>
      </c>
      <c r="BA22" s="12">
        <v>0</v>
      </c>
      <c r="BB22" s="12">
        <v>0</v>
      </c>
      <c r="BC22" s="58">
        <f>BC23+BC30+BC33</f>
        <v>0</v>
      </c>
      <c r="BD22" s="58">
        <f>BD23+BD30+BD33</f>
        <v>1162548.7</v>
      </c>
      <c r="BE22" s="12">
        <v>0</v>
      </c>
      <c r="BF22" s="12">
        <v>0</v>
      </c>
      <c r="BG22" s="58">
        <f>BG23+BG30+BG33</f>
        <v>0</v>
      </c>
      <c r="BH22" s="58">
        <f>BH23+BH30+BH33</f>
        <v>1162548.7</v>
      </c>
      <c r="BI22" s="12">
        <v>0</v>
      </c>
      <c r="BJ22" s="12">
        <v>0</v>
      </c>
      <c r="BK22" s="58">
        <f>BK23+BK30+BK33</f>
        <v>0</v>
      </c>
    </row>
    <row r="23" spans="1:63" ht="16.5" customHeight="1" x14ac:dyDescent="0.2">
      <c r="A23" s="9" t="s">
        <v>60</v>
      </c>
      <c r="B23" s="10" t="s">
        <v>12</v>
      </c>
      <c r="C23" s="19" t="s">
        <v>32</v>
      </c>
      <c r="D23" s="117">
        <f>D24+D27</f>
        <v>0</v>
      </c>
      <c r="E23" s="123">
        <v>0</v>
      </c>
      <c r="F23" s="123">
        <v>0</v>
      </c>
      <c r="G23" s="123">
        <v>0</v>
      </c>
      <c r="H23" s="59">
        <f>H24+H27</f>
        <v>0</v>
      </c>
      <c r="I23" s="20">
        <v>0</v>
      </c>
      <c r="J23" s="20">
        <v>0</v>
      </c>
      <c r="K23" s="20">
        <v>0</v>
      </c>
      <c r="L23" s="59">
        <f>L24+L27</f>
        <v>0</v>
      </c>
      <c r="M23" s="20">
        <v>0</v>
      </c>
      <c r="N23" s="20">
        <v>0</v>
      </c>
      <c r="O23" s="20">
        <v>0</v>
      </c>
      <c r="P23" s="59">
        <f>P24+P27</f>
        <v>0</v>
      </c>
      <c r="Q23" s="20">
        <v>0</v>
      </c>
      <c r="R23" s="20">
        <v>0</v>
      </c>
      <c r="S23" s="20">
        <v>0</v>
      </c>
      <c r="T23" s="59">
        <f>T24+T27</f>
        <v>0</v>
      </c>
      <c r="U23" s="20">
        <v>0</v>
      </c>
      <c r="V23" s="20">
        <v>0</v>
      </c>
      <c r="W23" s="59">
        <f>W24+W27</f>
        <v>0</v>
      </c>
      <c r="X23" s="59">
        <f>X24+X27</f>
        <v>0</v>
      </c>
      <c r="Y23" s="20">
        <v>0</v>
      </c>
      <c r="Z23" s="20">
        <v>0</v>
      </c>
      <c r="AA23" s="59">
        <f>AA24+AA27</f>
        <v>0</v>
      </c>
      <c r="AB23" s="59">
        <f>AB24+AB27</f>
        <v>0</v>
      </c>
      <c r="AC23" s="20">
        <v>0</v>
      </c>
      <c r="AD23" s="20">
        <v>0</v>
      </c>
      <c r="AE23" s="59">
        <f>AE24+AE27</f>
        <v>0</v>
      </c>
      <c r="AF23" s="59">
        <f>AF24+AF27</f>
        <v>0</v>
      </c>
      <c r="AG23" s="20">
        <v>0</v>
      </c>
      <c r="AH23" s="20">
        <v>0</v>
      </c>
      <c r="AI23" s="59">
        <f>AI24+AI27</f>
        <v>0</v>
      </c>
      <c r="AJ23" s="59">
        <f>AJ24+AJ27</f>
        <v>0</v>
      </c>
      <c r="AK23" s="20">
        <v>0</v>
      </c>
      <c r="AL23" s="20">
        <v>0</v>
      </c>
      <c r="AM23" s="59">
        <f>AM24+AM27</f>
        <v>0</v>
      </c>
      <c r="AN23" s="59">
        <f>AN24+AN27</f>
        <v>0</v>
      </c>
      <c r="AO23" s="20">
        <v>0</v>
      </c>
      <c r="AP23" s="20">
        <v>0</v>
      </c>
      <c r="AQ23" s="59">
        <f>AQ24+AQ27</f>
        <v>0</v>
      </c>
      <c r="AR23" s="59">
        <f>AR24+AR27</f>
        <v>0</v>
      </c>
      <c r="AS23" s="20">
        <v>0</v>
      </c>
      <c r="AT23" s="20">
        <v>0</v>
      </c>
      <c r="AU23" s="59">
        <f>AU24+AU27</f>
        <v>0</v>
      </c>
      <c r="AV23" s="59">
        <f>AV24+AV27</f>
        <v>0</v>
      </c>
      <c r="AW23" s="20">
        <v>0</v>
      </c>
      <c r="AX23" s="20">
        <v>0</v>
      </c>
      <c r="AY23" s="59">
        <f>AY24+AY27</f>
        <v>0</v>
      </c>
      <c r="AZ23" s="59">
        <f>AZ24+AZ27</f>
        <v>0</v>
      </c>
      <c r="BA23" s="20">
        <v>0</v>
      </c>
      <c r="BB23" s="20">
        <v>0</v>
      </c>
      <c r="BC23" s="59">
        <f>BC24+BC27</f>
        <v>0</v>
      </c>
      <c r="BD23" s="59">
        <f>BD24+BD27</f>
        <v>0</v>
      </c>
      <c r="BE23" s="20">
        <v>0</v>
      </c>
      <c r="BF23" s="20">
        <v>0</v>
      </c>
      <c r="BG23" s="59">
        <f>BG24+BG27</f>
        <v>0</v>
      </c>
      <c r="BH23" s="59">
        <f>BH24+BH27</f>
        <v>0</v>
      </c>
      <c r="BI23" s="20">
        <v>0</v>
      </c>
      <c r="BJ23" s="20">
        <v>0</v>
      </c>
      <c r="BK23" s="59">
        <f>BK24+BK27</f>
        <v>0</v>
      </c>
    </row>
    <row r="24" spans="1:63" ht="16.5" customHeight="1" x14ac:dyDescent="0.2">
      <c r="A24" s="14"/>
      <c r="B24" s="15" t="s">
        <v>61</v>
      </c>
      <c r="C24" s="11" t="s">
        <v>32</v>
      </c>
      <c r="D24" s="119"/>
      <c r="E24" s="121">
        <v>0</v>
      </c>
      <c r="F24" s="121">
        <v>0</v>
      </c>
      <c r="G24" s="121">
        <v>0</v>
      </c>
      <c r="H24" s="58"/>
      <c r="I24" s="12">
        <v>0</v>
      </c>
      <c r="J24" s="12">
        <v>0</v>
      </c>
      <c r="K24" s="12">
        <v>0</v>
      </c>
      <c r="L24" s="58"/>
      <c r="M24" s="12">
        <v>0</v>
      </c>
      <c r="N24" s="12">
        <v>0</v>
      </c>
      <c r="O24" s="12">
        <v>0</v>
      </c>
      <c r="P24" s="58"/>
      <c r="Q24" s="12">
        <v>0</v>
      </c>
      <c r="R24" s="12">
        <v>0</v>
      </c>
      <c r="S24" s="12">
        <v>0</v>
      </c>
      <c r="T24" s="58"/>
      <c r="U24" s="12">
        <v>0</v>
      </c>
      <c r="V24" s="12">
        <v>0</v>
      </c>
      <c r="W24" s="58"/>
      <c r="X24" s="58"/>
      <c r="Y24" s="12">
        <v>0</v>
      </c>
      <c r="Z24" s="12">
        <v>0</v>
      </c>
      <c r="AA24" s="58"/>
      <c r="AB24" s="58"/>
      <c r="AC24" s="12">
        <v>0</v>
      </c>
      <c r="AD24" s="12">
        <v>0</v>
      </c>
      <c r="AE24" s="58"/>
      <c r="AF24" s="58"/>
      <c r="AG24" s="12">
        <v>0</v>
      </c>
      <c r="AH24" s="12">
        <v>0</v>
      </c>
      <c r="AI24" s="58"/>
      <c r="AJ24" s="58"/>
      <c r="AK24" s="12">
        <v>0</v>
      </c>
      <c r="AL24" s="12">
        <v>0</v>
      </c>
      <c r="AM24" s="58"/>
      <c r="AN24" s="58"/>
      <c r="AO24" s="12">
        <v>0</v>
      </c>
      <c r="AP24" s="12">
        <v>0</v>
      </c>
      <c r="AQ24" s="58"/>
      <c r="AR24" s="58"/>
      <c r="AS24" s="12">
        <v>0</v>
      </c>
      <c r="AT24" s="12">
        <v>0</v>
      </c>
      <c r="AU24" s="58"/>
      <c r="AV24" s="58"/>
      <c r="AW24" s="12">
        <v>0</v>
      </c>
      <c r="AX24" s="12">
        <v>0</v>
      </c>
      <c r="AY24" s="58"/>
      <c r="AZ24" s="58"/>
      <c r="BA24" s="12">
        <v>0</v>
      </c>
      <c r="BB24" s="12">
        <v>0</v>
      </c>
      <c r="BC24" s="58"/>
      <c r="BD24" s="58"/>
      <c r="BE24" s="12">
        <v>0</v>
      </c>
      <c r="BF24" s="12">
        <v>0</v>
      </c>
      <c r="BG24" s="58"/>
      <c r="BH24" s="58"/>
      <c r="BI24" s="12">
        <v>0</v>
      </c>
      <c r="BJ24" s="12">
        <v>0</v>
      </c>
      <c r="BK24" s="58"/>
    </row>
    <row r="25" spans="1:63" ht="16.5" customHeight="1" x14ac:dyDescent="0.2">
      <c r="A25" s="14"/>
      <c r="B25" s="17" t="s">
        <v>62</v>
      </c>
      <c r="C25" s="11" t="s">
        <v>32</v>
      </c>
      <c r="D25" s="119"/>
      <c r="E25" s="121"/>
      <c r="F25" s="121"/>
      <c r="G25" s="121">
        <v>0</v>
      </c>
      <c r="H25" s="58"/>
      <c r="I25" s="12"/>
      <c r="J25" s="12"/>
      <c r="K25" s="12">
        <v>0</v>
      </c>
      <c r="L25" s="58"/>
      <c r="M25" s="12"/>
      <c r="N25" s="12"/>
      <c r="O25" s="12">
        <v>0</v>
      </c>
      <c r="P25" s="58"/>
      <c r="Q25" s="12"/>
      <c r="R25" s="12"/>
      <c r="S25" s="12">
        <v>0</v>
      </c>
      <c r="T25" s="58"/>
      <c r="U25" s="12"/>
      <c r="V25" s="12"/>
      <c r="W25" s="58"/>
      <c r="X25" s="58"/>
      <c r="Y25" s="12"/>
      <c r="Z25" s="12"/>
      <c r="AA25" s="58"/>
      <c r="AB25" s="58"/>
      <c r="AC25" s="12"/>
      <c r="AD25" s="12"/>
      <c r="AE25" s="58"/>
      <c r="AF25" s="58"/>
      <c r="AG25" s="12"/>
      <c r="AH25" s="12"/>
      <c r="AI25" s="58"/>
      <c r="AJ25" s="58"/>
      <c r="AK25" s="12"/>
      <c r="AL25" s="12"/>
      <c r="AM25" s="58"/>
      <c r="AN25" s="58"/>
      <c r="AO25" s="12"/>
      <c r="AP25" s="12"/>
      <c r="AQ25" s="58"/>
      <c r="AR25" s="58"/>
      <c r="AS25" s="12"/>
      <c r="AT25" s="12"/>
      <c r="AU25" s="58"/>
      <c r="AV25" s="58"/>
      <c r="AW25" s="12"/>
      <c r="AX25" s="12"/>
      <c r="AY25" s="58"/>
      <c r="AZ25" s="58"/>
      <c r="BA25" s="12"/>
      <c r="BB25" s="12"/>
      <c r="BC25" s="58"/>
      <c r="BD25" s="58"/>
      <c r="BE25" s="12"/>
      <c r="BF25" s="12"/>
      <c r="BG25" s="58"/>
      <c r="BH25" s="58"/>
      <c r="BI25" s="12"/>
      <c r="BJ25" s="12"/>
      <c r="BK25" s="58"/>
    </row>
    <row r="26" spans="1:63" ht="16.5" customHeight="1" x14ac:dyDescent="0.2">
      <c r="A26" s="14"/>
      <c r="B26" s="17" t="s">
        <v>63</v>
      </c>
      <c r="C26" s="11" t="s">
        <v>32</v>
      </c>
      <c r="D26" s="119"/>
      <c r="E26" s="121"/>
      <c r="F26" s="121"/>
      <c r="G26" s="121">
        <v>0</v>
      </c>
      <c r="H26" s="58"/>
      <c r="I26" s="12"/>
      <c r="J26" s="12"/>
      <c r="K26" s="12">
        <v>0</v>
      </c>
      <c r="L26" s="58"/>
      <c r="M26" s="12"/>
      <c r="N26" s="12"/>
      <c r="O26" s="12">
        <v>0</v>
      </c>
      <c r="P26" s="58"/>
      <c r="Q26" s="12"/>
      <c r="R26" s="12"/>
      <c r="S26" s="12">
        <v>0</v>
      </c>
      <c r="T26" s="58"/>
      <c r="U26" s="12"/>
      <c r="V26" s="12"/>
      <c r="W26" s="58"/>
      <c r="X26" s="58"/>
      <c r="Y26" s="12"/>
      <c r="Z26" s="12"/>
      <c r="AA26" s="58"/>
      <c r="AB26" s="58"/>
      <c r="AC26" s="12"/>
      <c r="AD26" s="12"/>
      <c r="AE26" s="58"/>
      <c r="AF26" s="58"/>
      <c r="AG26" s="12"/>
      <c r="AH26" s="12"/>
      <c r="AI26" s="58"/>
      <c r="AJ26" s="58"/>
      <c r="AK26" s="12"/>
      <c r="AL26" s="12"/>
      <c r="AM26" s="58"/>
      <c r="AN26" s="58"/>
      <c r="AO26" s="12"/>
      <c r="AP26" s="12"/>
      <c r="AQ26" s="58"/>
      <c r="AR26" s="58"/>
      <c r="AS26" s="12"/>
      <c r="AT26" s="12"/>
      <c r="AU26" s="58"/>
      <c r="AV26" s="58"/>
      <c r="AW26" s="12"/>
      <c r="AX26" s="12"/>
      <c r="AY26" s="58"/>
      <c r="AZ26" s="58"/>
      <c r="BA26" s="12"/>
      <c r="BB26" s="12"/>
      <c r="BC26" s="58"/>
      <c r="BD26" s="58"/>
      <c r="BE26" s="12"/>
      <c r="BF26" s="12"/>
      <c r="BG26" s="58"/>
      <c r="BH26" s="58"/>
      <c r="BI26" s="12"/>
      <c r="BJ26" s="12"/>
      <c r="BK26" s="58"/>
    </row>
    <row r="27" spans="1:63" ht="16.5" customHeight="1" x14ac:dyDescent="0.2">
      <c r="A27" s="14" t="s">
        <v>64</v>
      </c>
      <c r="B27" s="15" t="s">
        <v>65</v>
      </c>
      <c r="C27" s="11" t="s">
        <v>32</v>
      </c>
      <c r="D27" s="119">
        <f>D28+D29</f>
        <v>0</v>
      </c>
      <c r="E27" s="121">
        <v>0</v>
      </c>
      <c r="F27" s="121">
        <v>0</v>
      </c>
      <c r="G27" s="121">
        <v>0</v>
      </c>
      <c r="H27" s="58">
        <f>H28+H29</f>
        <v>0</v>
      </c>
      <c r="I27" s="12">
        <v>0</v>
      </c>
      <c r="J27" s="12">
        <v>0</v>
      </c>
      <c r="K27" s="12">
        <v>0</v>
      </c>
      <c r="L27" s="58">
        <f>L28+L29</f>
        <v>0</v>
      </c>
      <c r="M27" s="12">
        <v>0</v>
      </c>
      <c r="N27" s="12">
        <v>0</v>
      </c>
      <c r="O27" s="12">
        <v>0</v>
      </c>
      <c r="P27" s="58">
        <f>P28+P29</f>
        <v>0</v>
      </c>
      <c r="Q27" s="12">
        <v>0</v>
      </c>
      <c r="R27" s="12">
        <v>0</v>
      </c>
      <c r="S27" s="12">
        <v>0</v>
      </c>
      <c r="T27" s="58">
        <f>T28+T29</f>
        <v>0</v>
      </c>
      <c r="U27" s="12">
        <v>0</v>
      </c>
      <c r="V27" s="12">
        <v>0</v>
      </c>
      <c r="W27" s="58">
        <f>W28+W29</f>
        <v>0</v>
      </c>
      <c r="X27" s="58">
        <f>X28+X29</f>
        <v>0</v>
      </c>
      <c r="Y27" s="12">
        <v>0</v>
      </c>
      <c r="Z27" s="12">
        <v>0</v>
      </c>
      <c r="AA27" s="58">
        <f>AA28+AA29</f>
        <v>0</v>
      </c>
      <c r="AB27" s="58">
        <f>AB28+AB29</f>
        <v>0</v>
      </c>
      <c r="AC27" s="12">
        <v>0</v>
      </c>
      <c r="AD27" s="12">
        <v>0</v>
      </c>
      <c r="AE27" s="58">
        <f>AE28+AE29</f>
        <v>0</v>
      </c>
      <c r="AF27" s="58">
        <f>AF28+AF29</f>
        <v>0</v>
      </c>
      <c r="AG27" s="12">
        <v>0</v>
      </c>
      <c r="AH27" s="12">
        <v>0</v>
      </c>
      <c r="AI27" s="58">
        <f>AI28+AI29</f>
        <v>0</v>
      </c>
      <c r="AJ27" s="58">
        <f>AJ28+AJ29</f>
        <v>0</v>
      </c>
      <c r="AK27" s="12">
        <v>0</v>
      </c>
      <c r="AL27" s="12">
        <v>0</v>
      </c>
      <c r="AM27" s="58">
        <f>AM28+AM29</f>
        <v>0</v>
      </c>
      <c r="AN27" s="58">
        <f>AN28+AN29</f>
        <v>0</v>
      </c>
      <c r="AO27" s="12">
        <v>0</v>
      </c>
      <c r="AP27" s="12">
        <v>0</v>
      </c>
      <c r="AQ27" s="58">
        <f>AQ28+AQ29</f>
        <v>0</v>
      </c>
      <c r="AR27" s="58">
        <f>AR28+AR29</f>
        <v>0</v>
      </c>
      <c r="AS27" s="12">
        <v>0</v>
      </c>
      <c r="AT27" s="12">
        <v>0</v>
      </c>
      <c r="AU27" s="58">
        <f>AU28+AU29</f>
        <v>0</v>
      </c>
      <c r="AV27" s="58">
        <f>AV28+AV29</f>
        <v>0</v>
      </c>
      <c r="AW27" s="12">
        <v>0</v>
      </c>
      <c r="AX27" s="12">
        <v>0</v>
      </c>
      <c r="AY27" s="58">
        <f>AY28+AY29</f>
        <v>0</v>
      </c>
      <c r="AZ27" s="58">
        <f>AZ28+AZ29</f>
        <v>0</v>
      </c>
      <c r="BA27" s="12">
        <v>0</v>
      </c>
      <c r="BB27" s="12">
        <v>0</v>
      </c>
      <c r="BC27" s="58">
        <f>BC28+BC29</f>
        <v>0</v>
      </c>
      <c r="BD27" s="58">
        <f>BD28+BD29</f>
        <v>0</v>
      </c>
      <c r="BE27" s="12">
        <v>0</v>
      </c>
      <c r="BF27" s="12">
        <v>0</v>
      </c>
      <c r="BG27" s="58">
        <f>BG28+BG29</f>
        <v>0</v>
      </c>
      <c r="BH27" s="58">
        <f>BH28+BH29</f>
        <v>0</v>
      </c>
      <c r="BI27" s="12">
        <v>0</v>
      </c>
      <c r="BJ27" s="12">
        <v>0</v>
      </c>
      <c r="BK27" s="58">
        <f>BK28+BK29</f>
        <v>0</v>
      </c>
    </row>
    <row r="28" spans="1:63" ht="16.5" customHeight="1" x14ac:dyDescent="0.2">
      <c r="A28" s="14"/>
      <c r="B28" s="17" t="s">
        <v>62</v>
      </c>
      <c r="C28" s="11" t="s">
        <v>32</v>
      </c>
      <c r="D28" s="119"/>
      <c r="E28" s="121"/>
      <c r="F28" s="121"/>
      <c r="G28" s="121">
        <v>0</v>
      </c>
      <c r="H28" s="58"/>
      <c r="I28" s="12"/>
      <c r="J28" s="12"/>
      <c r="K28" s="12">
        <v>0</v>
      </c>
      <c r="L28" s="58"/>
      <c r="M28" s="12"/>
      <c r="N28" s="12"/>
      <c r="O28" s="12">
        <v>0</v>
      </c>
      <c r="P28" s="58"/>
      <c r="Q28" s="12"/>
      <c r="R28" s="12"/>
      <c r="S28" s="12">
        <v>0</v>
      </c>
      <c r="T28" s="58"/>
      <c r="U28" s="12"/>
      <c r="V28" s="12"/>
      <c r="W28" s="58"/>
      <c r="X28" s="58"/>
      <c r="Y28" s="12"/>
      <c r="Z28" s="12"/>
      <c r="AA28" s="58"/>
      <c r="AB28" s="58"/>
      <c r="AC28" s="12"/>
      <c r="AD28" s="12"/>
      <c r="AE28" s="58"/>
      <c r="AF28" s="58"/>
      <c r="AG28" s="12"/>
      <c r="AH28" s="12"/>
      <c r="AI28" s="58"/>
      <c r="AJ28" s="58"/>
      <c r="AK28" s="12"/>
      <c r="AL28" s="12"/>
      <c r="AM28" s="58"/>
      <c r="AN28" s="58"/>
      <c r="AO28" s="12"/>
      <c r="AP28" s="12"/>
      <c r="AQ28" s="58"/>
      <c r="AR28" s="58"/>
      <c r="AS28" s="12"/>
      <c r="AT28" s="12"/>
      <c r="AU28" s="58"/>
      <c r="AV28" s="58"/>
      <c r="AW28" s="12"/>
      <c r="AX28" s="12"/>
      <c r="AY28" s="58"/>
      <c r="AZ28" s="58"/>
      <c r="BA28" s="12"/>
      <c r="BB28" s="12"/>
      <c r="BC28" s="58"/>
      <c r="BD28" s="58"/>
      <c r="BE28" s="12"/>
      <c r="BF28" s="12"/>
      <c r="BG28" s="58"/>
      <c r="BH28" s="58"/>
      <c r="BI28" s="12"/>
      <c r="BJ28" s="12"/>
      <c r="BK28" s="58"/>
    </row>
    <row r="29" spans="1:63" ht="16.5" customHeight="1" x14ac:dyDescent="0.2">
      <c r="A29" s="14"/>
      <c r="B29" s="17" t="s">
        <v>63</v>
      </c>
      <c r="C29" s="11" t="s">
        <v>32</v>
      </c>
      <c r="D29" s="119"/>
      <c r="E29" s="121"/>
      <c r="F29" s="121"/>
      <c r="G29" s="121">
        <v>0</v>
      </c>
      <c r="H29" s="58"/>
      <c r="I29" s="12"/>
      <c r="J29" s="12"/>
      <c r="K29" s="12">
        <v>0</v>
      </c>
      <c r="L29" s="58"/>
      <c r="M29" s="12"/>
      <c r="N29" s="12"/>
      <c r="O29" s="12">
        <v>0</v>
      </c>
      <c r="P29" s="58"/>
      <c r="Q29" s="12"/>
      <c r="R29" s="12"/>
      <c r="S29" s="12">
        <v>0</v>
      </c>
      <c r="T29" s="58"/>
      <c r="U29" s="12"/>
      <c r="V29" s="12"/>
      <c r="W29" s="58"/>
      <c r="X29" s="58"/>
      <c r="Y29" s="12"/>
      <c r="Z29" s="12"/>
      <c r="AA29" s="58"/>
      <c r="AB29" s="58"/>
      <c r="AC29" s="12"/>
      <c r="AD29" s="12"/>
      <c r="AE29" s="58"/>
      <c r="AF29" s="58"/>
      <c r="AG29" s="12"/>
      <c r="AH29" s="12"/>
      <c r="AI29" s="58"/>
      <c r="AJ29" s="58"/>
      <c r="AK29" s="12"/>
      <c r="AL29" s="12"/>
      <c r="AM29" s="58"/>
      <c r="AN29" s="58"/>
      <c r="AO29" s="12"/>
      <c r="AP29" s="12"/>
      <c r="AQ29" s="58"/>
      <c r="AR29" s="58"/>
      <c r="AS29" s="12"/>
      <c r="AT29" s="12"/>
      <c r="AU29" s="58"/>
      <c r="AV29" s="58"/>
      <c r="AW29" s="12"/>
      <c r="AX29" s="12"/>
      <c r="AY29" s="58"/>
      <c r="AZ29" s="58"/>
      <c r="BA29" s="12"/>
      <c r="BB29" s="12"/>
      <c r="BC29" s="58"/>
      <c r="BD29" s="58"/>
      <c r="BE29" s="12"/>
      <c r="BF29" s="12"/>
      <c r="BG29" s="58"/>
      <c r="BH29" s="58"/>
      <c r="BI29" s="12"/>
      <c r="BJ29" s="12"/>
      <c r="BK29" s="58"/>
    </row>
    <row r="30" spans="1:63" ht="16.5" customHeight="1" x14ac:dyDescent="0.2">
      <c r="A30" s="9" t="s">
        <v>66</v>
      </c>
      <c r="B30" s="22" t="s">
        <v>67</v>
      </c>
      <c r="C30" s="19" t="s">
        <v>32</v>
      </c>
      <c r="D30" s="117">
        <f>D31+D32</f>
        <v>0</v>
      </c>
      <c r="E30" s="123">
        <v>0</v>
      </c>
      <c r="F30" s="123">
        <v>0</v>
      </c>
      <c r="G30" s="123">
        <v>0</v>
      </c>
      <c r="H30" s="59">
        <f>H31+H32</f>
        <v>0</v>
      </c>
      <c r="I30" s="20">
        <v>0</v>
      </c>
      <c r="J30" s="20">
        <v>0</v>
      </c>
      <c r="K30" s="20">
        <v>0</v>
      </c>
      <c r="L30" s="59">
        <f>L31+L32</f>
        <v>0</v>
      </c>
      <c r="M30" s="20">
        <v>0</v>
      </c>
      <c r="N30" s="20">
        <v>0</v>
      </c>
      <c r="O30" s="20">
        <v>0</v>
      </c>
      <c r="P30" s="59">
        <f>P31+P32</f>
        <v>0</v>
      </c>
      <c r="Q30" s="20">
        <v>0</v>
      </c>
      <c r="R30" s="20">
        <v>0</v>
      </c>
      <c r="S30" s="20">
        <v>0</v>
      </c>
      <c r="T30" s="59">
        <f>T31+T32</f>
        <v>0</v>
      </c>
      <c r="U30" s="20">
        <v>0</v>
      </c>
      <c r="V30" s="20">
        <v>0</v>
      </c>
      <c r="W30" s="59">
        <f>W31+W32</f>
        <v>0</v>
      </c>
      <c r="X30" s="59">
        <f>X31+X32</f>
        <v>0</v>
      </c>
      <c r="Y30" s="20">
        <v>0</v>
      </c>
      <c r="Z30" s="20">
        <v>0</v>
      </c>
      <c r="AA30" s="59">
        <f>AA31+AA32</f>
        <v>0</v>
      </c>
      <c r="AB30" s="59">
        <f>AB31+AB32</f>
        <v>0</v>
      </c>
      <c r="AC30" s="20">
        <v>0</v>
      </c>
      <c r="AD30" s="20">
        <v>0</v>
      </c>
      <c r="AE30" s="59">
        <f>AE31+AE32</f>
        <v>0</v>
      </c>
      <c r="AF30" s="59">
        <f>AF31+AF32</f>
        <v>0</v>
      </c>
      <c r="AG30" s="20">
        <v>0</v>
      </c>
      <c r="AH30" s="20">
        <v>0</v>
      </c>
      <c r="AI30" s="59">
        <f>AI31+AI32</f>
        <v>0</v>
      </c>
      <c r="AJ30" s="59">
        <f>AJ31+AJ32</f>
        <v>0</v>
      </c>
      <c r="AK30" s="20">
        <v>0</v>
      </c>
      <c r="AL30" s="20">
        <v>0</v>
      </c>
      <c r="AM30" s="59">
        <f>AM31+AM32</f>
        <v>0</v>
      </c>
      <c r="AN30" s="59">
        <f>AN31+AN32</f>
        <v>0</v>
      </c>
      <c r="AO30" s="20">
        <v>0</v>
      </c>
      <c r="AP30" s="20">
        <v>0</v>
      </c>
      <c r="AQ30" s="59">
        <f>AQ31+AQ32</f>
        <v>0</v>
      </c>
      <c r="AR30" s="59">
        <f>AR31+AR32</f>
        <v>0</v>
      </c>
      <c r="AS30" s="20">
        <v>0</v>
      </c>
      <c r="AT30" s="20">
        <v>0</v>
      </c>
      <c r="AU30" s="59">
        <f>AU31+AU32</f>
        <v>0</v>
      </c>
      <c r="AV30" s="59">
        <f>AV31+AV32</f>
        <v>0</v>
      </c>
      <c r="AW30" s="20">
        <v>0</v>
      </c>
      <c r="AX30" s="20">
        <v>0</v>
      </c>
      <c r="AY30" s="59">
        <f>AY31+AY32</f>
        <v>0</v>
      </c>
      <c r="AZ30" s="59">
        <f>AZ31+AZ32</f>
        <v>0</v>
      </c>
      <c r="BA30" s="20">
        <v>0</v>
      </c>
      <c r="BB30" s="20">
        <v>0</v>
      </c>
      <c r="BC30" s="59">
        <f>BC31+BC32</f>
        <v>0</v>
      </c>
      <c r="BD30" s="59">
        <f>BD31+BD32</f>
        <v>0</v>
      </c>
      <c r="BE30" s="20">
        <v>0</v>
      </c>
      <c r="BF30" s="20">
        <v>0</v>
      </c>
      <c r="BG30" s="59">
        <f>BG31+BG32</f>
        <v>0</v>
      </c>
      <c r="BH30" s="59">
        <f>BH31+BH32</f>
        <v>0</v>
      </c>
      <c r="BI30" s="20">
        <v>0</v>
      </c>
      <c r="BJ30" s="20">
        <v>0</v>
      </c>
      <c r="BK30" s="59">
        <f>BK31+BK32</f>
        <v>0</v>
      </c>
    </row>
    <row r="31" spans="1:63" ht="16.5" customHeight="1" x14ac:dyDescent="0.2">
      <c r="A31" s="14"/>
      <c r="B31" s="17" t="s">
        <v>62</v>
      </c>
      <c r="C31" s="11" t="s">
        <v>32</v>
      </c>
      <c r="D31" s="119"/>
      <c r="E31" s="121"/>
      <c r="F31" s="121"/>
      <c r="G31" s="121">
        <v>0</v>
      </c>
      <c r="H31" s="58"/>
      <c r="I31" s="12"/>
      <c r="J31" s="12"/>
      <c r="K31" s="12">
        <v>0</v>
      </c>
      <c r="L31" s="58"/>
      <c r="M31" s="12"/>
      <c r="N31" s="12"/>
      <c r="O31" s="12">
        <v>0</v>
      </c>
      <c r="P31" s="58"/>
      <c r="Q31" s="12"/>
      <c r="R31" s="12"/>
      <c r="S31" s="12">
        <v>0</v>
      </c>
      <c r="T31" s="58"/>
      <c r="U31" s="12"/>
      <c r="V31" s="12"/>
      <c r="W31" s="58"/>
      <c r="X31" s="58"/>
      <c r="Y31" s="12"/>
      <c r="Z31" s="12"/>
      <c r="AA31" s="58"/>
      <c r="AB31" s="58"/>
      <c r="AC31" s="12"/>
      <c r="AD31" s="12"/>
      <c r="AE31" s="58"/>
      <c r="AF31" s="58"/>
      <c r="AG31" s="12"/>
      <c r="AH31" s="12"/>
      <c r="AI31" s="58"/>
      <c r="AJ31" s="58"/>
      <c r="AK31" s="12"/>
      <c r="AL31" s="12"/>
      <c r="AM31" s="58"/>
      <c r="AN31" s="58"/>
      <c r="AO31" s="12"/>
      <c r="AP31" s="12"/>
      <c r="AQ31" s="58"/>
      <c r="AR31" s="58"/>
      <c r="AS31" s="12"/>
      <c r="AT31" s="12"/>
      <c r="AU31" s="58"/>
      <c r="AV31" s="58"/>
      <c r="AW31" s="12"/>
      <c r="AX31" s="12"/>
      <c r="AY31" s="58"/>
      <c r="AZ31" s="58"/>
      <c r="BA31" s="12"/>
      <c r="BB31" s="12"/>
      <c r="BC31" s="58"/>
      <c r="BD31" s="58"/>
      <c r="BE31" s="12"/>
      <c r="BF31" s="12"/>
      <c r="BG31" s="58"/>
      <c r="BH31" s="58"/>
      <c r="BI31" s="12"/>
      <c r="BJ31" s="12"/>
      <c r="BK31" s="58"/>
    </row>
    <row r="32" spans="1:63" ht="16.5" customHeight="1" x14ac:dyDescent="0.2">
      <c r="A32" s="14"/>
      <c r="B32" s="23" t="s">
        <v>68</v>
      </c>
      <c r="C32" s="11" t="s">
        <v>32</v>
      </c>
      <c r="D32" s="119"/>
      <c r="E32" s="121"/>
      <c r="F32" s="121"/>
      <c r="G32" s="121">
        <v>0</v>
      </c>
      <c r="H32" s="58"/>
      <c r="I32" s="12"/>
      <c r="J32" s="12"/>
      <c r="K32" s="12">
        <v>0</v>
      </c>
      <c r="L32" s="58"/>
      <c r="M32" s="12"/>
      <c r="N32" s="12"/>
      <c r="O32" s="12">
        <v>0</v>
      </c>
      <c r="P32" s="58"/>
      <c r="Q32" s="12"/>
      <c r="R32" s="12"/>
      <c r="S32" s="12">
        <v>0</v>
      </c>
      <c r="T32" s="58"/>
      <c r="U32" s="12"/>
      <c r="V32" s="12"/>
      <c r="W32" s="58"/>
      <c r="X32" s="58"/>
      <c r="Y32" s="12"/>
      <c r="Z32" s="12"/>
      <c r="AA32" s="58"/>
      <c r="AB32" s="58"/>
      <c r="AC32" s="12"/>
      <c r="AD32" s="12"/>
      <c r="AE32" s="58"/>
      <c r="AF32" s="58"/>
      <c r="AG32" s="12"/>
      <c r="AH32" s="12"/>
      <c r="AI32" s="58"/>
      <c r="AJ32" s="58"/>
      <c r="AK32" s="12"/>
      <c r="AL32" s="12"/>
      <c r="AM32" s="58"/>
      <c r="AN32" s="58"/>
      <c r="AO32" s="12"/>
      <c r="AP32" s="12"/>
      <c r="AQ32" s="58"/>
      <c r="AR32" s="58"/>
      <c r="AS32" s="12"/>
      <c r="AT32" s="12"/>
      <c r="AU32" s="58"/>
      <c r="AV32" s="58"/>
      <c r="AW32" s="12"/>
      <c r="AX32" s="12"/>
      <c r="AY32" s="58"/>
      <c r="AZ32" s="58"/>
      <c r="BA32" s="12"/>
      <c r="BB32" s="12"/>
      <c r="BC32" s="58"/>
      <c r="BD32" s="58"/>
      <c r="BE32" s="12"/>
      <c r="BF32" s="12"/>
      <c r="BG32" s="58"/>
      <c r="BH32" s="58"/>
      <c r="BI32" s="12"/>
      <c r="BJ32" s="12"/>
      <c r="BK32" s="58"/>
    </row>
    <row r="33" spans="1:63" ht="16.5" customHeight="1" x14ac:dyDescent="0.2">
      <c r="A33" s="9" t="s">
        <v>69</v>
      </c>
      <c r="B33" s="22" t="s">
        <v>70</v>
      </c>
      <c r="C33" s="19" t="s">
        <v>32</v>
      </c>
      <c r="D33" s="117">
        <f>D34+D35</f>
        <v>1162548.7</v>
      </c>
      <c r="E33" s="117">
        <f>E34+E35</f>
        <v>526894</v>
      </c>
      <c r="F33" s="117">
        <f>F34+F35</f>
        <v>526894</v>
      </c>
      <c r="G33" s="117">
        <f>E33+F33</f>
        <v>1053788</v>
      </c>
      <c r="H33" s="59">
        <f>H34+H35</f>
        <v>1162548.7</v>
      </c>
      <c r="I33" s="20">
        <v>0</v>
      </c>
      <c r="J33" s="20">
        <v>0</v>
      </c>
      <c r="K33" s="20">
        <v>0</v>
      </c>
      <c r="L33" s="59">
        <f>L34+L35</f>
        <v>1162548.7</v>
      </c>
      <c r="M33" s="20">
        <v>0</v>
      </c>
      <c r="N33" s="20">
        <v>0</v>
      </c>
      <c r="O33" s="20">
        <v>0</v>
      </c>
      <c r="P33" s="59">
        <f>P34+P35</f>
        <v>1162548.7</v>
      </c>
      <c r="Q33" s="20">
        <v>0</v>
      </c>
      <c r="R33" s="20">
        <v>0</v>
      </c>
      <c r="S33" s="20">
        <v>0</v>
      </c>
      <c r="T33" s="59">
        <f>T34+T35</f>
        <v>1162548.7</v>
      </c>
      <c r="U33" s="20">
        <v>0</v>
      </c>
      <c r="V33" s="20">
        <v>0</v>
      </c>
      <c r="W33" s="59">
        <f>W34+W35</f>
        <v>1162548.7</v>
      </c>
      <c r="X33" s="59">
        <f>X34+X35</f>
        <v>1162548.7</v>
      </c>
      <c r="Y33" s="20">
        <v>0</v>
      </c>
      <c r="Z33" s="20">
        <v>0</v>
      </c>
      <c r="AA33" s="59">
        <f>AA34+AA35</f>
        <v>0</v>
      </c>
      <c r="AB33" s="59">
        <f>AB34+AB35</f>
        <v>1162548.7</v>
      </c>
      <c r="AC33" s="20">
        <v>0</v>
      </c>
      <c r="AD33" s="20">
        <v>0</v>
      </c>
      <c r="AE33" s="59">
        <f>AE34+AE35</f>
        <v>0</v>
      </c>
      <c r="AF33" s="59">
        <f>AF34+AF35</f>
        <v>1162548.7</v>
      </c>
      <c r="AG33" s="20">
        <v>0</v>
      </c>
      <c r="AH33" s="20">
        <v>0</v>
      </c>
      <c r="AI33" s="59">
        <f>AI34+AI35</f>
        <v>0</v>
      </c>
      <c r="AJ33" s="59">
        <f>AJ34+AJ35</f>
        <v>1162548.7</v>
      </c>
      <c r="AK33" s="20">
        <v>0</v>
      </c>
      <c r="AL33" s="20">
        <v>0</v>
      </c>
      <c r="AM33" s="59">
        <f>AM34+AM35</f>
        <v>0</v>
      </c>
      <c r="AN33" s="59">
        <f>AN34+AN35</f>
        <v>1162548.7</v>
      </c>
      <c r="AO33" s="20">
        <v>0</v>
      </c>
      <c r="AP33" s="20">
        <v>0</v>
      </c>
      <c r="AQ33" s="59">
        <f>AQ34+AQ35</f>
        <v>0</v>
      </c>
      <c r="AR33" s="59">
        <f>AR34+AR35</f>
        <v>1162548.7</v>
      </c>
      <c r="AS33" s="20">
        <v>0</v>
      </c>
      <c r="AT33" s="20">
        <v>0</v>
      </c>
      <c r="AU33" s="59">
        <f>AU34+AU35</f>
        <v>0</v>
      </c>
      <c r="AV33" s="59">
        <f>AV34+AV35</f>
        <v>1162548.7</v>
      </c>
      <c r="AW33" s="20">
        <v>0</v>
      </c>
      <c r="AX33" s="20">
        <v>0</v>
      </c>
      <c r="AY33" s="59">
        <f>AY34+AY35</f>
        <v>0</v>
      </c>
      <c r="AZ33" s="59">
        <f>AZ34+AZ35</f>
        <v>1162548.7</v>
      </c>
      <c r="BA33" s="20">
        <v>0</v>
      </c>
      <c r="BB33" s="20">
        <v>0</v>
      </c>
      <c r="BC33" s="59">
        <f>BC34+BC35</f>
        <v>0</v>
      </c>
      <c r="BD33" s="59">
        <f>BD34+BD35</f>
        <v>1162548.7</v>
      </c>
      <c r="BE33" s="20">
        <v>0</v>
      </c>
      <c r="BF33" s="20">
        <v>0</v>
      </c>
      <c r="BG33" s="59">
        <f>BG34+BG35</f>
        <v>0</v>
      </c>
      <c r="BH33" s="59">
        <f>BH34+BH35</f>
        <v>1162548.7</v>
      </c>
      <c r="BI33" s="20">
        <v>0</v>
      </c>
      <c r="BJ33" s="20">
        <v>0</v>
      </c>
      <c r="BK33" s="59">
        <f>BK34+BK35</f>
        <v>0</v>
      </c>
    </row>
    <row r="34" spans="1:63" ht="16.5" customHeight="1" x14ac:dyDescent="0.2">
      <c r="A34" s="14"/>
      <c r="B34" s="17" t="s">
        <v>62</v>
      </c>
      <c r="C34" s="11" t="s">
        <v>32</v>
      </c>
      <c r="D34" s="120">
        <v>1162548.7</v>
      </c>
      <c r="E34" s="118">
        <f>1053788/2</f>
        <v>526894</v>
      </c>
      <c r="F34" s="118">
        <f>E34</f>
        <v>526894</v>
      </c>
      <c r="G34" s="118">
        <f>E34+F34</f>
        <v>1053788</v>
      </c>
      <c r="H34" s="61">
        <f>'[1]прил 1 ПП разд 1,2 '!$D$21</f>
        <v>1162548.7</v>
      </c>
      <c r="I34" s="24"/>
      <c r="J34" s="24"/>
      <c r="K34" s="12">
        <v>0</v>
      </c>
      <c r="L34" s="61">
        <f>'[1]прил 1 ПП разд 1,2 '!$D$21</f>
        <v>1162548.7</v>
      </c>
      <c r="M34" s="24"/>
      <c r="N34" s="24"/>
      <c r="O34" s="12">
        <v>0</v>
      </c>
      <c r="P34" s="61">
        <f>'[1]прил 1 ПП разд 1,2 '!$D$21</f>
        <v>1162548.7</v>
      </c>
      <c r="Q34" s="24"/>
      <c r="R34" s="24"/>
      <c r="S34" s="12">
        <v>0</v>
      </c>
      <c r="T34" s="61">
        <f>'[1]прил 1 ПП разд 1,2 '!$D$21</f>
        <v>1162548.7</v>
      </c>
      <c r="U34" s="24"/>
      <c r="V34" s="24"/>
      <c r="W34" s="61">
        <f>'[1]прил 1 ПП разд 1,2 '!$D$21</f>
        <v>1162548.7</v>
      </c>
      <c r="X34" s="61">
        <f>'[1]прил 1 ПП разд 1,2 '!$D$21</f>
        <v>1162548.7</v>
      </c>
      <c r="Y34" s="24"/>
      <c r="Z34" s="24"/>
      <c r="AA34" s="61"/>
      <c r="AB34" s="61">
        <f>'[1]прил 1 ПП разд 1,2 '!$D$21</f>
        <v>1162548.7</v>
      </c>
      <c r="AC34" s="24"/>
      <c r="AD34" s="24"/>
      <c r="AE34" s="61"/>
      <c r="AF34" s="61">
        <f>'[1]прил 1 ПП разд 1,2 '!$D$21</f>
        <v>1162548.7</v>
      </c>
      <c r="AG34" s="24"/>
      <c r="AH34" s="24"/>
      <c r="AI34" s="61"/>
      <c r="AJ34" s="61">
        <f>'[1]прил 1 ПП разд 1,2 '!$D$21</f>
        <v>1162548.7</v>
      </c>
      <c r="AK34" s="24"/>
      <c r="AL34" s="24"/>
      <c r="AM34" s="61"/>
      <c r="AN34" s="61">
        <f>'[1]прил 1 ПП разд 1,2 '!$D$21</f>
        <v>1162548.7</v>
      </c>
      <c r="AO34" s="24"/>
      <c r="AP34" s="24"/>
      <c r="AQ34" s="61"/>
      <c r="AR34" s="61">
        <f>'[1]прил 1 ПП разд 1,2 '!$D$21</f>
        <v>1162548.7</v>
      </c>
      <c r="AS34" s="24"/>
      <c r="AT34" s="24"/>
      <c r="AU34" s="61"/>
      <c r="AV34" s="61">
        <f>'[1]прил 1 ПП разд 1,2 '!$D$21</f>
        <v>1162548.7</v>
      </c>
      <c r="AW34" s="24"/>
      <c r="AX34" s="24"/>
      <c r="AY34" s="61"/>
      <c r="AZ34" s="61">
        <f>'[1]прил 1 ПП разд 1,2 '!$D$21</f>
        <v>1162548.7</v>
      </c>
      <c r="BA34" s="24"/>
      <c r="BB34" s="24"/>
      <c r="BC34" s="61"/>
      <c r="BD34" s="61">
        <f>'[1]прил 1 ПП разд 1,2 '!$D$21</f>
        <v>1162548.7</v>
      </c>
      <c r="BE34" s="24"/>
      <c r="BF34" s="24"/>
      <c r="BG34" s="61"/>
      <c r="BH34" s="61">
        <f>'[1]прил 1 ПП разд 1,2 '!$D$21</f>
        <v>1162548.7</v>
      </c>
      <c r="BI34" s="24"/>
      <c r="BJ34" s="24"/>
      <c r="BK34" s="61"/>
    </row>
    <row r="35" spans="1:63" ht="16.5" customHeight="1" x14ac:dyDescent="0.2">
      <c r="A35" s="14"/>
      <c r="B35" s="17" t="s">
        <v>71</v>
      </c>
      <c r="C35" s="11" t="s">
        <v>32</v>
      </c>
      <c r="D35" s="119"/>
      <c r="E35" s="121"/>
      <c r="F35" s="121"/>
      <c r="G35" s="121">
        <v>0</v>
      </c>
      <c r="H35" s="58"/>
      <c r="I35" s="12"/>
      <c r="J35" s="12"/>
      <c r="K35" s="12">
        <v>0</v>
      </c>
      <c r="L35" s="58"/>
      <c r="M35" s="12"/>
      <c r="N35" s="12"/>
      <c r="O35" s="12">
        <v>0</v>
      </c>
      <c r="P35" s="58"/>
      <c r="Q35" s="12"/>
      <c r="R35" s="12"/>
      <c r="S35" s="12">
        <v>0</v>
      </c>
      <c r="T35" s="58"/>
      <c r="U35" s="12"/>
      <c r="V35" s="12"/>
      <c r="W35" s="58"/>
      <c r="X35" s="58"/>
      <c r="Y35" s="12"/>
      <c r="Z35" s="12"/>
      <c r="AA35" s="58"/>
      <c r="AB35" s="58"/>
      <c r="AC35" s="12"/>
      <c r="AD35" s="12"/>
      <c r="AE35" s="58"/>
      <c r="AF35" s="58"/>
      <c r="AG35" s="12"/>
      <c r="AH35" s="12"/>
      <c r="AI35" s="58"/>
      <c r="AJ35" s="58"/>
      <c r="AK35" s="12"/>
      <c r="AL35" s="12"/>
      <c r="AM35" s="58"/>
      <c r="AN35" s="58"/>
      <c r="AO35" s="12"/>
      <c r="AP35" s="12"/>
      <c r="AQ35" s="58"/>
      <c r="AR35" s="58"/>
      <c r="AS35" s="12"/>
      <c r="AT35" s="12"/>
      <c r="AU35" s="58"/>
      <c r="AV35" s="58"/>
      <c r="AW35" s="12"/>
      <c r="AX35" s="12"/>
      <c r="AY35" s="58"/>
      <c r="AZ35" s="58"/>
      <c r="BA35" s="12"/>
      <c r="BB35" s="12"/>
      <c r="BC35" s="58"/>
      <c r="BD35" s="58"/>
      <c r="BE35" s="12"/>
      <c r="BF35" s="12"/>
      <c r="BG35" s="58"/>
      <c r="BH35" s="58"/>
      <c r="BI35" s="12"/>
      <c r="BJ35" s="12"/>
      <c r="BK35" s="58"/>
    </row>
  </sheetData>
  <mergeCells count="49">
    <mergeCell ref="BD3:BG3"/>
    <mergeCell ref="BH3:BK3"/>
    <mergeCell ref="BE4:BG4"/>
    <mergeCell ref="BI4:BK4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AZ3:BC3"/>
    <mergeCell ref="AW4:AY4"/>
    <mergeCell ref="BA4:BC4"/>
    <mergeCell ref="A1:C1"/>
    <mergeCell ref="A2:A5"/>
    <mergeCell ref="B2:B5"/>
    <mergeCell ref="AN3:AQ3"/>
    <mergeCell ref="AR3:AU3"/>
    <mergeCell ref="AO4:AQ4"/>
    <mergeCell ref="AS4:AU4"/>
    <mergeCell ref="AV3:AY3"/>
    <mergeCell ref="C2:C5"/>
    <mergeCell ref="P3:S3"/>
    <mergeCell ref="Q4:S4"/>
    <mergeCell ref="T3:W3"/>
    <mergeCell ref="U4:W4"/>
    <mergeCell ref="D2:G2"/>
    <mergeCell ref="H2:K2"/>
    <mergeCell ref="L2:O2"/>
    <mergeCell ref="P2:S2"/>
    <mergeCell ref="BD2:BG2"/>
    <mergeCell ref="BH2:BK2"/>
    <mergeCell ref="D3:G3"/>
    <mergeCell ref="E4:G4"/>
    <mergeCell ref="H3:K3"/>
    <mergeCell ref="I4:K4"/>
    <mergeCell ref="L3:O3"/>
    <mergeCell ref="M4:O4"/>
    <mergeCell ref="X3:AA3"/>
    <mergeCell ref="Y4:AA4"/>
    <mergeCell ref="AB3:AE3"/>
    <mergeCell ref="AC4:AE4"/>
    <mergeCell ref="AF3:AI3"/>
    <mergeCell ref="AJ3:AM3"/>
    <mergeCell ref="AG4:AI4"/>
    <mergeCell ref="AK4:AM4"/>
  </mergeCells>
  <pageMargins left="0.7" right="0.7" top="0.75" bottom="0.75" header="0.3" footer="0.3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1"/>
  <sheetViews>
    <sheetView zoomScale="70" zoomScaleNormal="70" workbookViewId="0">
      <selection activeCell="A16" sqref="A16:G16"/>
    </sheetView>
  </sheetViews>
  <sheetFormatPr defaultRowHeight="12.75" x14ac:dyDescent="0.2"/>
  <cols>
    <col min="2" max="2" width="58.28515625" customWidth="1"/>
    <col min="3" max="3" width="14.5703125" customWidth="1"/>
    <col min="4" max="4" width="19.7109375" customWidth="1"/>
    <col min="5" max="5" width="44.85546875" customWidth="1"/>
    <col min="6" max="6" width="14.5703125" customWidth="1"/>
    <col min="7" max="7" width="15.42578125" customWidth="1"/>
    <col min="8" max="8" width="15.7109375" customWidth="1"/>
    <col min="9" max="9" width="12.42578125" customWidth="1"/>
  </cols>
  <sheetData>
    <row r="1" spans="1:9" ht="39.75" customHeight="1" x14ac:dyDescent="0.2">
      <c r="A1" s="93" t="s">
        <v>82</v>
      </c>
      <c r="B1" s="93"/>
      <c r="C1" s="93"/>
      <c r="D1" s="93"/>
      <c r="E1" s="93"/>
      <c r="F1" s="93"/>
      <c r="G1" s="93"/>
      <c r="H1" s="93"/>
      <c r="I1" s="93"/>
    </row>
    <row r="2" spans="1:9" ht="15.75" x14ac:dyDescent="0.2">
      <c r="A2" s="92" t="s">
        <v>83</v>
      </c>
      <c r="B2" s="92"/>
      <c r="C2" s="92"/>
      <c r="D2" s="92"/>
      <c r="E2" s="92"/>
      <c r="F2" s="92"/>
      <c r="G2" s="92"/>
      <c r="H2" s="92"/>
      <c r="I2" s="92"/>
    </row>
    <row r="3" spans="1:9" ht="15.75" x14ac:dyDescent="0.2">
      <c r="A3" s="94" t="s">
        <v>84</v>
      </c>
      <c r="B3" s="96" t="s">
        <v>85</v>
      </c>
      <c r="C3" s="96"/>
      <c r="D3" s="96"/>
      <c r="E3" s="97" t="s">
        <v>75</v>
      </c>
      <c r="F3" s="96"/>
      <c r="G3" s="96"/>
      <c r="H3" s="91" t="s">
        <v>86</v>
      </c>
      <c r="I3" s="91" t="s">
        <v>80</v>
      </c>
    </row>
    <row r="4" spans="1:9" ht="81" customHeight="1" x14ac:dyDescent="0.2">
      <c r="A4" s="95"/>
      <c r="B4" s="29" t="s">
        <v>87</v>
      </c>
      <c r="C4" s="26" t="s">
        <v>88</v>
      </c>
      <c r="D4" s="26" t="s">
        <v>89</v>
      </c>
      <c r="E4" s="29" t="s">
        <v>87</v>
      </c>
      <c r="F4" s="26" t="s">
        <v>88</v>
      </c>
      <c r="G4" s="29" t="s">
        <v>89</v>
      </c>
      <c r="H4" s="91"/>
      <c r="I4" s="91"/>
    </row>
    <row r="5" spans="1:9" ht="15.75" x14ac:dyDescent="0.25">
      <c r="A5" s="26">
        <v>1</v>
      </c>
      <c r="B5" s="29">
        <v>2</v>
      </c>
      <c r="C5" s="26">
        <v>3</v>
      </c>
      <c r="D5" s="26">
        <v>4</v>
      </c>
      <c r="E5" s="33">
        <v>5</v>
      </c>
      <c r="F5" s="33">
        <v>6</v>
      </c>
      <c r="G5" s="26">
        <v>7</v>
      </c>
      <c r="H5" s="33">
        <v>8</v>
      </c>
      <c r="I5" s="33">
        <v>9</v>
      </c>
    </row>
    <row r="6" spans="1:9" ht="15.75" x14ac:dyDescent="0.2">
      <c r="A6" s="26" t="s">
        <v>30</v>
      </c>
      <c r="B6" s="35"/>
      <c r="C6" s="26"/>
      <c r="D6" s="69"/>
      <c r="E6" s="35"/>
      <c r="F6" s="26"/>
      <c r="G6" s="75"/>
      <c r="H6" s="72"/>
      <c r="I6" s="71"/>
    </row>
    <row r="7" spans="1:9" ht="15.75" x14ac:dyDescent="0.25">
      <c r="A7" s="98" t="s">
        <v>0</v>
      </c>
      <c r="B7" s="99"/>
      <c r="C7" s="36"/>
      <c r="D7" s="68">
        <f>SUM(D6:D6)</f>
        <v>0</v>
      </c>
      <c r="E7" s="38" t="s">
        <v>0</v>
      </c>
      <c r="F7" s="36"/>
      <c r="G7" s="76">
        <f>SUM(G6:G6)</f>
        <v>0</v>
      </c>
      <c r="H7" s="77"/>
      <c r="I7" s="34"/>
    </row>
    <row r="8" spans="1:9" ht="15.75" x14ac:dyDescent="0.25">
      <c r="A8" s="100" t="s">
        <v>90</v>
      </c>
      <c r="B8" s="100"/>
      <c r="C8" s="100"/>
      <c r="D8" s="100"/>
      <c r="E8" s="100"/>
      <c r="F8" s="25"/>
      <c r="G8" s="25"/>
      <c r="H8" s="25"/>
      <c r="I8" s="25"/>
    </row>
    <row r="9" spans="1:9" ht="15.75" x14ac:dyDescent="0.25">
      <c r="A9" s="39"/>
      <c r="B9" s="39"/>
      <c r="C9" s="39"/>
      <c r="D9" s="39"/>
      <c r="E9" s="25"/>
      <c r="F9" s="25"/>
      <c r="G9" s="25"/>
      <c r="H9" s="25"/>
      <c r="I9" s="25"/>
    </row>
    <row r="10" spans="1:9" ht="15.75" x14ac:dyDescent="0.25">
      <c r="A10" s="101" t="s">
        <v>91</v>
      </c>
      <c r="B10" s="101"/>
      <c r="C10" s="101"/>
      <c r="D10" s="101"/>
      <c r="E10" s="25"/>
      <c r="F10" s="25"/>
      <c r="G10" s="25"/>
      <c r="H10" s="25"/>
      <c r="I10" s="25"/>
    </row>
    <row r="11" spans="1:9" ht="15.75" x14ac:dyDescent="0.2">
      <c r="A11" s="94" t="s">
        <v>84</v>
      </c>
      <c r="B11" s="96" t="s">
        <v>85</v>
      </c>
      <c r="C11" s="96"/>
      <c r="D11" s="96"/>
      <c r="E11" s="97" t="s">
        <v>75</v>
      </c>
      <c r="F11" s="96"/>
      <c r="G11" s="96"/>
      <c r="H11" s="91" t="s">
        <v>92</v>
      </c>
      <c r="I11" s="91" t="s">
        <v>80</v>
      </c>
    </row>
    <row r="12" spans="1:9" ht="82.5" customHeight="1" x14ac:dyDescent="0.2">
      <c r="A12" s="95"/>
      <c r="B12" s="29" t="s">
        <v>87</v>
      </c>
      <c r="C12" s="26" t="s">
        <v>88</v>
      </c>
      <c r="D12" s="26" t="s">
        <v>89</v>
      </c>
      <c r="E12" s="29" t="s">
        <v>87</v>
      </c>
      <c r="F12" s="26" t="s">
        <v>88</v>
      </c>
      <c r="G12" s="29" t="s">
        <v>89</v>
      </c>
      <c r="H12" s="91"/>
      <c r="I12" s="91"/>
    </row>
    <row r="13" spans="1:9" ht="15.75" x14ac:dyDescent="0.25">
      <c r="A13" s="26">
        <v>1</v>
      </c>
      <c r="B13" s="29">
        <v>2</v>
      </c>
      <c r="C13" s="26">
        <v>3</v>
      </c>
      <c r="D13" s="26">
        <v>4</v>
      </c>
      <c r="E13" s="33">
        <v>5</v>
      </c>
      <c r="F13" s="33">
        <v>6</v>
      </c>
      <c r="G13" s="26">
        <v>7</v>
      </c>
      <c r="H13" s="33">
        <v>8</v>
      </c>
      <c r="I13" s="33">
        <v>9</v>
      </c>
    </row>
    <row r="14" spans="1:9" ht="15.75" x14ac:dyDescent="0.2">
      <c r="A14" s="26" t="s">
        <v>30</v>
      </c>
      <c r="B14" s="35"/>
      <c r="C14" s="26"/>
      <c r="D14" s="29"/>
      <c r="E14" s="35"/>
      <c r="F14" s="29"/>
      <c r="G14" s="70"/>
      <c r="H14" s="72"/>
      <c r="I14" s="71"/>
    </row>
    <row r="15" spans="1:9" ht="15.75" x14ac:dyDescent="0.25">
      <c r="A15" s="43" t="s">
        <v>0</v>
      </c>
      <c r="B15" s="41"/>
      <c r="C15" s="43"/>
      <c r="D15" s="68">
        <f>SUM(D14:D14)</f>
        <v>0</v>
      </c>
      <c r="E15" s="38" t="s">
        <v>0</v>
      </c>
      <c r="F15" s="36"/>
      <c r="G15" s="76">
        <f>SUM(G14:G14)</f>
        <v>0</v>
      </c>
      <c r="H15" s="68"/>
      <c r="I15" s="34"/>
    </row>
    <row r="16" spans="1:9" ht="15.75" x14ac:dyDescent="0.25">
      <c r="A16" s="90" t="s">
        <v>93</v>
      </c>
      <c r="B16" s="90"/>
      <c r="C16" s="90"/>
      <c r="D16" s="90"/>
      <c r="E16" s="90"/>
      <c r="F16" s="90"/>
      <c r="G16" s="90"/>
      <c r="H16" s="25"/>
      <c r="I16" s="25"/>
    </row>
    <row r="17" spans="1:9" ht="15.75" x14ac:dyDescent="0.25">
      <c r="A17" s="39"/>
      <c r="B17" s="39"/>
      <c r="C17" s="39"/>
      <c r="D17" s="39"/>
      <c r="E17" s="25"/>
      <c r="F17" s="25"/>
      <c r="G17" s="25"/>
      <c r="H17" s="25"/>
      <c r="I17" s="25"/>
    </row>
    <row r="18" spans="1:9" ht="15.75" x14ac:dyDescent="0.25">
      <c r="A18" s="92" t="s">
        <v>94</v>
      </c>
      <c r="B18" s="92"/>
      <c r="C18" s="92"/>
      <c r="D18" s="92"/>
      <c r="E18" s="93"/>
      <c r="F18" s="93"/>
      <c r="G18" s="93"/>
      <c r="H18" s="25"/>
      <c r="I18" s="25"/>
    </row>
    <row r="19" spans="1:9" ht="15.75" x14ac:dyDescent="0.2">
      <c r="A19" s="94" t="s">
        <v>84</v>
      </c>
      <c r="B19" s="96" t="s">
        <v>85</v>
      </c>
      <c r="C19" s="96"/>
      <c r="D19" s="96"/>
      <c r="E19" s="97" t="s">
        <v>75</v>
      </c>
      <c r="F19" s="96"/>
      <c r="G19" s="96"/>
      <c r="H19" s="91" t="s">
        <v>92</v>
      </c>
      <c r="I19" s="91" t="s">
        <v>80</v>
      </c>
    </row>
    <row r="20" spans="1:9" ht="87" customHeight="1" x14ac:dyDescent="0.2">
      <c r="A20" s="95"/>
      <c r="B20" s="29" t="s">
        <v>87</v>
      </c>
      <c r="C20" s="26" t="s">
        <v>88</v>
      </c>
      <c r="D20" s="26" t="s">
        <v>89</v>
      </c>
      <c r="E20" s="29" t="s">
        <v>87</v>
      </c>
      <c r="F20" s="26" t="s">
        <v>88</v>
      </c>
      <c r="G20" s="26" t="s">
        <v>89</v>
      </c>
      <c r="H20" s="91"/>
      <c r="I20" s="91"/>
    </row>
    <row r="21" spans="1:9" ht="15.75" x14ac:dyDescent="0.25">
      <c r="A21" s="26">
        <v>1</v>
      </c>
      <c r="B21" s="29">
        <v>2</v>
      </c>
      <c r="C21" s="26">
        <v>3</v>
      </c>
      <c r="D21" s="26">
        <v>4</v>
      </c>
      <c r="E21" s="33">
        <v>5</v>
      </c>
      <c r="F21" s="33">
        <v>6</v>
      </c>
      <c r="G21" s="26">
        <v>7</v>
      </c>
      <c r="H21" s="33">
        <v>8</v>
      </c>
      <c r="I21" s="33">
        <v>9</v>
      </c>
    </row>
    <row r="22" spans="1:9" ht="15.75" x14ac:dyDescent="0.25">
      <c r="A22" s="40" t="s">
        <v>30</v>
      </c>
      <c r="B22" s="41"/>
      <c r="C22" s="40"/>
      <c r="D22" s="37"/>
      <c r="E22" s="34"/>
      <c r="F22" s="25"/>
      <c r="G22" s="42"/>
      <c r="H22" s="34"/>
      <c r="I22" s="34"/>
    </row>
    <row r="23" spans="1:9" ht="15.75" x14ac:dyDescent="0.25">
      <c r="A23" s="43" t="s">
        <v>0</v>
      </c>
      <c r="B23" s="41"/>
      <c r="C23" s="43"/>
      <c r="D23" s="37"/>
      <c r="E23" s="38" t="s">
        <v>0</v>
      </c>
      <c r="F23" s="36"/>
      <c r="G23" s="42"/>
      <c r="H23" s="34"/>
      <c r="I23" s="34"/>
    </row>
    <row r="24" spans="1:9" ht="15.75" x14ac:dyDescent="0.25">
      <c r="A24" s="90" t="s">
        <v>95</v>
      </c>
      <c r="B24" s="90"/>
      <c r="C24" s="90"/>
      <c r="D24" s="90"/>
      <c r="E24" s="90"/>
      <c r="F24" s="25"/>
      <c r="G24" s="25"/>
      <c r="H24" s="25"/>
      <c r="I24" s="25"/>
    </row>
    <row r="26" spans="1:9" x14ac:dyDescent="0.2">
      <c r="D26" s="73"/>
      <c r="G26" s="73"/>
    </row>
    <row r="27" spans="1:9" x14ac:dyDescent="0.2">
      <c r="D27" s="74"/>
      <c r="G27" s="74"/>
    </row>
    <row r="28" spans="1:9" ht="36.75" customHeight="1" x14ac:dyDescent="0.2"/>
    <row r="29" spans="1:9" ht="18" customHeight="1" x14ac:dyDescent="0.2"/>
    <row r="31" spans="1:9" ht="36" customHeight="1" x14ac:dyDescent="0.2"/>
  </sheetData>
  <mergeCells count="23">
    <mergeCell ref="A1:I1"/>
    <mergeCell ref="A2:I2"/>
    <mergeCell ref="A3:A4"/>
    <mergeCell ref="B3:D3"/>
    <mergeCell ref="E3:G3"/>
    <mergeCell ref="H3:H4"/>
    <mergeCell ref="I3:I4"/>
    <mergeCell ref="A7:B7"/>
    <mergeCell ref="A8:E8"/>
    <mergeCell ref="A10:D10"/>
    <mergeCell ref="A11:A12"/>
    <mergeCell ref="B11:D11"/>
    <mergeCell ref="E11:G11"/>
    <mergeCell ref="A24:E24"/>
    <mergeCell ref="H11:H12"/>
    <mergeCell ref="I11:I12"/>
    <mergeCell ref="A16:G16"/>
    <mergeCell ref="A18:G18"/>
    <mergeCell ref="A19:A20"/>
    <mergeCell ref="B19:D19"/>
    <mergeCell ref="E19:G19"/>
    <mergeCell ref="H19:H20"/>
    <mergeCell ref="I19:I20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6"/>
  <sheetViews>
    <sheetView workbookViewId="0">
      <selection activeCell="B10" sqref="B10"/>
    </sheetView>
  </sheetViews>
  <sheetFormatPr defaultRowHeight="12.75" x14ac:dyDescent="0.2"/>
  <cols>
    <col min="1" max="1" width="5.85546875" customWidth="1"/>
    <col min="2" max="2" width="20.140625" customWidth="1"/>
    <col min="3" max="3" width="11" customWidth="1"/>
    <col min="4" max="4" width="14.140625" customWidth="1"/>
    <col min="5" max="6" width="15.7109375" customWidth="1"/>
    <col min="7" max="7" width="14.140625" customWidth="1"/>
    <col min="8" max="8" width="24.28515625" customWidth="1"/>
  </cols>
  <sheetData>
    <row r="1" spans="1:7" ht="15.75" x14ac:dyDescent="0.25">
      <c r="A1" s="102" t="s">
        <v>72</v>
      </c>
      <c r="B1" s="102"/>
      <c r="C1" s="102"/>
      <c r="D1" s="102"/>
      <c r="E1" s="103"/>
      <c r="F1" s="103"/>
      <c r="G1" s="25"/>
    </row>
    <row r="2" spans="1:7" ht="15.75" x14ac:dyDescent="0.2">
      <c r="A2" s="104" t="s">
        <v>73</v>
      </c>
      <c r="B2" s="97" t="s">
        <v>74</v>
      </c>
      <c r="C2" s="96"/>
      <c r="D2" s="96"/>
      <c r="E2" s="97" t="s">
        <v>75</v>
      </c>
      <c r="F2" s="96"/>
      <c r="G2" s="105"/>
    </row>
    <row r="3" spans="1:7" ht="34.5" customHeight="1" x14ac:dyDescent="0.2">
      <c r="A3" s="104"/>
      <c r="B3" s="104" t="s">
        <v>76</v>
      </c>
      <c r="C3" s="104" t="s">
        <v>1</v>
      </c>
      <c r="D3" s="26" t="s">
        <v>77</v>
      </c>
      <c r="E3" s="104" t="s">
        <v>78</v>
      </c>
      <c r="F3" s="104" t="s">
        <v>1</v>
      </c>
      <c r="G3" s="26" t="s">
        <v>77</v>
      </c>
    </row>
    <row r="4" spans="1:7" ht="23.25" customHeight="1" x14ac:dyDescent="0.2">
      <c r="A4" s="104"/>
      <c r="B4" s="104"/>
      <c r="C4" s="104"/>
      <c r="D4" s="26" t="s">
        <v>118</v>
      </c>
      <c r="E4" s="104"/>
      <c r="F4" s="104"/>
      <c r="G4" s="26" t="s">
        <v>118</v>
      </c>
    </row>
    <row r="5" spans="1:7" ht="15.75" x14ac:dyDescent="0.2">
      <c r="A5" s="26">
        <v>1</v>
      </c>
      <c r="B5" s="26">
        <v>2</v>
      </c>
      <c r="C5" s="26">
        <f>B5+1</f>
        <v>3</v>
      </c>
      <c r="D5" s="26">
        <f>C5+1</f>
        <v>4</v>
      </c>
      <c r="E5" s="26">
        <v>5</v>
      </c>
      <c r="F5" s="26">
        <f t="shared" ref="F5:G5" si="0">E5+1</f>
        <v>6</v>
      </c>
      <c r="G5" s="26">
        <f t="shared" si="0"/>
        <v>7</v>
      </c>
    </row>
    <row r="6" spans="1:7" ht="21" customHeight="1" x14ac:dyDescent="0.2">
      <c r="A6" s="27" t="s">
        <v>2</v>
      </c>
      <c r="B6" s="62" t="s">
        <v>113</v>
      </c>
      <c r="C6" s="28" t="s">
        <v>13</v>
      </c>
      <c r="D6" s="67">
        <v>151817.37020833301</v>
      </c>
      <c r="E6" s="128" t="s">
        <v>113</v>
      </c>
      <c r="F6" s="129" t="s">
        <v>13</v>
      </c>
      <c r="G6" s="130">
        <v>156557.70000000001</v>
      </c>
    </row>
  </sheetData>
  <mergeCells count="8">
    <mergeCell ref="A1:F1"/>
    <mergeCell ref="A2:A4"/>
    <mergeCell ref="B3:B4"/>
    <mergeCell ref="C3:C4"/>
    <mergeCell ref="E3:E4"/>
    <mergeCell ref="F3:F4"/>
    <mergeCell ref="B2:D2"/>
    <mergeCell ref="E2:G2"/>
  </mergeCells>
  <pageMargins left="0.7" right="0.7" top="0.75" bottom="0.75" header="0.3" footer="0.3"/>
  <pageSetup paperSize="9" scale="9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4.9989318521683403E-2"/>
    <pageSetUpPr fitToPage="1"/>
  </sheetPr>
  <dimension ref="A1:V16"/>
  <sheetViews>
    <sheetView workbookViewId="0">
      <selection activeCell="D21" sqref="D21"/>
    </sheetView>
  </sheetViews>
  <sheetFormatPr defaultRowHeight="12.75" x14ac:dyDescent="0.2"/>
  <cols>
    <col min="2" max="2" width="67.140625" customWidth="1"/>
    <col min="3" max="3" width="11.140625" customWidth="1"/>
    <col min="4" max="5" width="13.140625" customWidth="1"/>
    <col min="6" max="6" width="15.7109375" customWidth="1"/>
    <col min="7" max="7" width="24.140625" customWidth="1"/>
    <col min="8" max="18" width="9.140625" hidden="1" customWidth="1"/>
    <col min="19" max="21" width="0" hidden="1" customWidth="1"/>
  </cols>
  <sheetData>
    <row r="1" spans="1:22" ht="15.75" customHeight="1" x14ac:dyDescent="0.2">
      <c r="A1" s="92" t="s">
        <v>96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2" ht="15.75" customHeight="1" x14ac:dyDescent="0.2">
      <c r="A2" s="106" t="s">
        <v>97</v>
      </c>
      <c r="B2" s="106" t="s">
        <v>78</v>
      </c>
      <c r="C2" s="106" t="s">
        <v>1</v>
      </c>
      <c r="D2" s="112" t="s">
        <v>114</v>
      </c>
      <c r="E2" s="113"/>
      <c r="F2" s="106" t="s">
        <v>116</v>
      </c>
      <c r="G2" s="106" t="s">
        <v>80</v>
      </c>
      <c r="H2" s="106">
        <v>2023</v>
      </c>
      <c r="I2" s="106">
        <v>2024</v>
      </c>
      <c r="J2" s="106">
        <v>2025</v>
      </c>
      <c r="K2" s="106">
        <v>2026</v>
      </c>
      <c r="L2" s="106">
        <v>2027</v>
      </c>
      <c r="M2" s="106">
        <v>2028</v>
      </c>
      <c r="N2" s="106">
        <v>2029</v>
      </c>
      <c r="O2" s="106">
        <v>2030</v>
      </c>
      <c r="P2" s="106">
        <v>2031</v>
      </c>
      <c r="Q2" s="106">
        <v>2032</v>
      </c>
      <c r="R2" s="106">
        <v>2033</v>
      </c>
      <c r="S2" s="106">
        <v>2034</v>
      </c>
      <c r="T2" s="106">
        <v>2035</v>
      </c>
      <c r="U2" s="106">
        <v>2036</v>
      </c>
    </row>
    <row r="3" spans="1:22" ht="15.75" customHeight="1" x14ac:dyDescent="0.2">
      <c r="A3" s="107"/>
      <c r="B3" s="107"/>
      <c r="C3" s="107"/>
      <c r="D3" s="112" t="s">
        <v>118</v>
      </c>
      <c r="E3" s="113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2" ht="15.75" customHeight="1" x14ac:dyDescent="0.2">
      <c r="A4" s="108"/>
      <c r="B4" s="108"/>
      <c r="C4" s="108"/>
      <c r="D4" s="30" t="s">
        <v>115</v>
      </c>
      <c r="E4" s="30" t="s">
        <v>11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</row>
    <row r="5" spans="1:22" ht="15.75" x14ac:dyDescent="0.2">
      <c r="A5" s="30">
        <v>1</v>
      </c>
      <c r="B5" s="30">
        <v>2</v>
      </c>
      <c r="C5" s="30">
        <v>3</v>
      </c>
      <c r="D5" s="30">
        <v>4</v>
      </c>
      <c r="E5" s="30">
        <f>D5+1</f>
        <v>5</v>
      </c>
      <c r="F5" s="30">
        <f t="shared" ref="F5:U5" si="0">E5+1</f>
        <v>6</v>
      </c>
      <c r="G5" s="30">
        <f t="shared" si="0"/>
        <v>7</v>
      </c>
      <c r="H5" s="30">
        <f t="shared" si="0"/>
        <v>8</v>
      </c>
      <c r="I5" s="30">
        <f t="shared" si="0"/>
        <v>9</v>
      </c>
      <c r="J5" s="30">
        <f t="shared" si="0"/>
        <v>10</v>
      </c>
      <c r="K5" s="30">
        <f t="shared" si="0"/>
        <v>11</v>
      </c>
      <c r="L5" s="30">
        <f t="shared" si="0"/>
        <v>12</v>
      </c>
      <c r="M5" s="30">
        <f t="shared" si="0"/>
        <v>13</v>
      </c>
      <c r="N5" s="30">
        <f t="shared" si="0"/>
        <v>14</v>
      </c>
      <c r="O5" s="30">
        <f t="shared" si="0"/>
        <v>15</v>
      </c>
      <c r="P5" s="30">
        <f t="shared" si="0"/>
        <v>16</v>
      </c>
      <c r="Q5" s="30">
        <f t="shared" si="0"/>
        <v>17</v>
      </c>
      <c r="R5" s="30">
        <f t="shared" si="0"/>
        <v>18</v>
      </c>
      <c r="S5" s="30">
        <f t="shared" si="0"/>
        <v>19</v>
      </c>
      <c r="T5" s="30">
        <f t="shared" si="0"/>
        <v>20</v>
      </c>
      <c r="U5" s="30">
        <f t="shared" si="0"/>
        <v>21</v>
      </c>
    </row>
    <row r="6" spans="1:22" ht="15.75" x14ac:dyDescent="0.25">
      <c r="A6" s="44" t="s">
        <v>6</v>
      </c>
      <c r="B6" s="114" t="s">
        <v>98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6"/>
    </row>
    <row r="7" spans="1:22" ht="99.75" customHeight="1" x14ac:dyDescent="0.2">
      <c r="A7" s="45" t="s">
        <v>5</v>
      </c>
      <c r="B7" s="31" t="s">
        <v>99</v>
      </c>
      <c r="C7" s="30" t="s">
        <v>3</v>
      </c>
      <c r="D7" s="30">
        <f>D8/D9*100</f>
        <v>0</v>
      </c>
      <c r="E7" s="78">
        <v>0</v>
      </c>
      <c r="F7" s="30"/>
      <c r="G7" s="30"/>
      <c r="H7" s="30">
        <f>H8/H9*100</f>
        <v>0</v>
      </c>
      <c r="I7" s="30">
        <f>I8/I9*100</f>
        <v>0</v>
      </c>
      <c r="J7" s="30">
        <f>J8/J9*100</f>
        <v>0</v>
      </c>
      <c r="K7" s="30">
        <f t="shared" ref="K7:U7" si="1">K8/K9*100</f>
        <v>0</v>
      </c>
      <c r="L7" s="30">
        <f t="shared" si="1"/>
        <v>0</v>
      </c>
      <c r="M7" s="30">
        <f t="shared" si="1"/>
        <v>0</v>
      </c>
      <c r="N7" s="30">
        <f t="shared" si="1"/>
        <v>0</v>
      </c>
      <c r="O7" s="30">
        <f t="shared" si="1"/>
        <v>0</v>
      </c>
      <c r="P7" s="30">
        <f t="shared" si="1"/>
        <v>0</v>
      </c>
      <c r="Q7" s="30">
        <f t="shared" si="1"/>
        <v>0</v>
      </c>
      <c r="R7" s="30">
        <f t="shared" si="1"/>
        <v>0</v>
      </c>
      <c r="S7" s="30">
        <f t="shared" si="1"/>
        <v>0</v>
      </c>
      <c r="T7" s="30">
        <f t="shared" si="1"/>
        <v>0</v>
      </c>
      <c r="U7" s="30">
        <f t="shared" si="1"/>
        <v>0</v>
      </c>
    </row>
    <row r="8" spans="1:22" ht="49.5" customHeight="1" x14ac:dyDescent="0.2">
      <c r="A8" s="46" t="s">
        <v>2</v>
      </c>
      <c r="B8" s="31" t="s">
        <v>100</v>
      </c>
      <c r="C8" s="30" t="s">
        <v>81</v>
      </c>
      <c r="D8" s="30">
        <f>[2]ППр5!E6</f>
        <v>0</v>
      </c>
      <c r="E8" s="78">
        <v>0</v>
      </c>
      <c r="F8" s="30"/>
      <c r="G8" s="30"/>
      <c r="H8" s="30">
        <f>[2]ППр5!F6</f>
        <v>0</v>
      </c>
      <c r="I8" s="30">
        <f>[2]ППр5!G6</f>
        <v>0</v>
      </c>
      <c r="J8" s="30">
        <f>[2]ППр5!H6</f>
        <v>0</v>
      </c>
      <c r="K8" s="30">
        <f>[2]ППр5!I6</f>
        <v>0</v>
      </c>
      <c r="L8" s="30">
        <f>[2]ППр5!J6</f>
        <v>0</v>
      </c>
      <c r="M8" s="30">
        <f>[2]ППр5!K6</f>
        <v>0</v>
      </c>
      <c r="N8" s="30">
        <f>[2]ППр5!L6</f>
        <v>0</v>
      </c>
      <c r="O8" s="30">
        <f>[2]ППр5!M6</f>
        <v>0</v>
      </c>
      <c r="P8" s="30">
        <f>[2]ППр5!N6</f>
        <v>0</v>
      </c>
      <c r="Q8" s="30">
        <f>[2]ППр5!O6</f>
        <v>0</v>
      </c>
      <c r="R8" s="30">
        <f>[2]ППр5!P6</f>
        <v>0</v>
      </c>
      <c r="S8" s="30">
        <f>[2]ППр5!Q6</f>
        <v>0</v>
      </c>
      <c r="T8" s="30">
        <f>[2]ППр5!R6</f>
        <v>0</v>
      </c>
      <c r="U8" s="30">
        <f>[2]ППр5!S6</f>
        <v>0</v>
      </c>
    </row>
    <row r="9" spans="1:22" ht="17.25" customHeight="1" x14ac:dyDescent="0.2">
      <c r="A9" s="47" t="s">
        <v>4</v>
      </c>
      <c r="B9" s="31" t="s">
        <v>101</v>
      </c>
      <c r="C9" s="30" t="s">
        <v>81</v>
      </c>
      <c r="D9" s="30">
        <v>12</v>
      </c>
      <c r="E9" s="78">
        <v>12</v>
      </c>
      <c r="F9" s="30"/>
      <c r="G9" s="30"/>
      <c r="H9" s="30">
        <f>D9</f>
        <v>12</v>
      </c>
      <c r="I9" s="30">
        <f t="shared" ref="I9:U9" si="2">H9</f>
        <v>12</v>
      </c>
      <c r="J9" s="30">
        <f t="shared" si="2"/>
        <v>12</v>
      </c>
      <c r="K9" s="30">
        <f t="shared" si="2"/>
        <v>12</v>
      </c>
      <c r="L9" s="30">
        <f t="shared" si="2"/>
        <v>12</v>
      </c>
      <c r="M9" s="30">
        <f t="shared" si="2"/>
        <v>12</v>
      </c>
      <c r="N9" s="30">
        <f t="shared" si="2"/>
        <v>12</v>
      </c>
      <c r="O9" s="30">
        <f t="shared" si="2"/>
        <v>12</v>
      </c>
      <c r="P9" s="30">
        <f t="shared" si="2"/>
        <v>12</v>
      </c>
      <c r="Q9" s="30">
        <f t="shared" si="2"/>
        <v>12</v>
      </c>
      <c r="R9" s="30">
        <f t="shared" si="2"/>
        <v>12</v>
      </c>
      <c r="S9" s="30">
        <f t="shared" si="2"/>
        <v>12</v>
      </c>
      <c r="T9" s="30">
        <f t="shared" si="2"/>
        <v>12</v>
      </c>
      <c r="U9" s="30">
        <f t="shared" si="2"/>
        <v>12</v>
      </c>
    </row>
    <row r="10" spans="1:22" ht="66" customHeight="1" x14ac:dyDescent="0.2">
      <c r="A10" s="48" t="s">
        <v>8</v>
      </c>
      <c r="B10" s="31" t="s">
        <v>102</v>
      </c>
      <c r="C10" s="30" t="s">
        <v>3</v>
      </c>
      <c r="D10" s="30">
        <f>D11/D12*100</f>
        <v>0</v>
      </c>
      <c r="E10" s="78">
        <v>0</v>
      </c>
      <c r="F10" s="30"/>
      <c r="G10" s="30"/>
      <c r="H10" s="30">
        <f>H11/H12*100</f>
        <v>0</v>
      </c>
      <c r="I10" s="30">
        <f>I11/I12*100</f>
        <v>0</v>
      </c>
      <c r="J10" s="30">
        <f>J11/J12*100</f>
        <v>0</v>
      </c>
      <c r="K10" s="30">
        <f t="shared" ref="K10:U10" si="3">K11/K12*100</f>
        <v>0</v>
      </c>
      <c r="L10" s="30">
        <f t="shared" si="3"/>
        <v>0</v>
      </c>
      <c r="M10" s="30">
        <f t="shared" si="3"/>
        <v>0</v>
      </c>
      <c r="N10" s="30">
        <f t="shared" si="3"/>
        <v>0</v>
      </c>
      <c r="O10" s="30">
        <f t="shared" si="3"/>
        <v>0</v>
      </c>
      <c r="P10" s="30">
        <f t="shared" si="3"/>
        <v>0</v>
      </c>
      <c r="Q10" s="30">
        <f t="shared" si="3"/>
        <v>0</v>
      </c>
      <c r="R10" s="30">
        <f t="shared" si="3"/>
        <v>0</v>
      </c>
      <c r="S10" s="30">
        <f t="shared" si="3"/>
        <v>0</v>
      </c>
      <c r="T10" s="30">
        <f t="shared" si="3"/>
        <v>0</v>
      </c>
      <c r="U10" s="30">
        <f t="shared" si="3"/>
        <v>0</v>
      </c>
    </row>
    <row r="11" spans="1:22" ht="64.5" customHeight="1" x14ac:dyDescent="0.2">
      <c r="A11" s="46" t="s">
        <v>103</v>
      </c>
      <c r="B11" s="31" t="s">
        <v>104</v>
      </c>
      <c r="C11" s="30" t="s">
        <v>81</v>
      </c>
      <c r="D11" s="30">
        <f>[2]ППр5!E9</f>
        <v>0</v>
      </c>
      <c r="E11" s="78">
        <v>0</v>
      </c>
      <c r="F11" s="30"/>
      <c r="G11" s="30"/>
      <c r="H11" s="30">
        <f>[2]ППр5!F9</f>
        <v>0</v>
      </c>
      <c r="I11" s="30">
        <f>[2]ППр5!G9</f>
        <v>0</v>
      </c>
      <c r="J11" s="30">
        <f>[2]ППр5!H9</f>
        <v>0</v>
      </c>
      <c r="K11" s="30">
        <f>[2]ППр5!I9</f>
        <v>0</v>
      </c>
      <c r="L11" s="30">
        <f>[2]ППр5!J9</f>
        <v>0</v>
      </c>
      <c r="M11" s="30">
        <f>[2]ППр5!K9</f>
        <v>0</v>
      </c>
      <c r="N11" s="30">
        <f>[2]ППр5!L9</f>
        <v>0</v>
      </c>
      <c r="O11" s="30">
        <f>[2]ППр5!M9</f>
        <v>0</v>
      </c>
      <c r="P11" s="30">
        <f>[2]ППр5!N9</f>
        <v>0</v>
      </c>
      <c r="Q11" s="30">
        <f>[2]ППр5!O9</f>
        <v>0</v>
      </c>
      <c r="R11" s="30">
        <f>[2]ППр5!P9</f>
        <v>0</v>
      </c>
      <c r="S11" s="30">
        <f>[2]ППр5!Q9</f>
        <v>0</v>
      </c>
      <c r="T11" s="30">
        <f>[2]ППр5!R9</f>
        <v>0</v>
      </c>
      <c r="U11" s="30">
        <f>[2]ППр5!S9</f>
        <v>0</v>
      </c>
    </row>
    <row r="12" spans="1:22" ht="15.75" x14ac:dyDescent="0.2">
      <c r="A12" s="49" t="s">
        <v>105</v>
      </c>
      <c r="B12" s="31" t="s">
        <v>101</v>
      </c>
      <c r="C12" s="30" t="s">
        <v>81</v>
      </c>
      <c r="D12" s="30">
        <v>96</v>
      </c>
      <c r="E12" s="126">
        <v>187</v>
      </c>
      <c r="F12" s="30"/>
      <c r="G12" s="30"/>
      <c r="H12" s="30">
        <f>D12</f>
        <v>96</v>
      </c>
      <c r="I12" s="30">
        <f t="shared" ref="I12:U12" si="4">H12</f>
        <v>96</v>
      </c>
      <c r="J12" s="30">
        <f t="shared" si="4"/>
        <v>96</v>
      </c>
      <c r="K12" s="30">
        <f t="shared" si="4"/>
        <v>96</v>
      </c>
      <c r="L12" s="30">
        <f t="shared" si="4"/>
        <v>96</v>
      </c>
      <c r="M12" s="30">
        <f t="shared" si="4"/>
        <v>96</v>
      </c>
      <c r="N12" s="30">
        <f t="shared" si="4"/>
        <v>96</v>
      </c>
      <c r="O12" s="30">
        <f t="shared" si="4"/>
        <v>96</v>
      </c>
      <c r="P12" s="30">
        <f t="shared" si="4"/>
        <v>96</v>
      </c>
      <c r="Q12" s="30">
        <f t="shared" si="4"/>
        <v>96</v>
      </c>
      <c r="R12" s="30">
        <f t="shared" si="4"/>
        <v>96</v>
      </c>
      <c r="S12" s="30">
        <f t="shared" si="4"/>
        <v>96</v>
      </c>
      <c r="T12" s="30">
        <f t="shared" si="4"/>
        <v>96</v>
      </c>
      <c r="U12" s="30">
        <f t="shared" si="4"/>
        <v>96</v>
      </c>
    </row>
    <row r="13" spans="1:22" ht="15.75" x14ac:dyDescent="0.25">
      <c r="A13" s="50" t="s">
        <v>7</v>
      </c>
      <c r="B13" s="109" t="s">
        <v>106</v>
      </c>
      <c r="C13" s="110"/>
      <c r="D13" s="110"/>
      <c r="E13" s="110"/>
      <c r="F13" s="110"/>
      <c r="G13" s="110"/>
      <c r="H13" s="110"/>
      <c r="I13" s="110"/>
      <c r="J13" s="111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63"/>
    </row>
    <row r="14" spans="1:22" ht="47.25" x14ac:dyDescent="0.2">
      <c r="A14" s="51" t="s">
        <v>5</v>
      </c>
      <c r="B14" s="31" t="s">
        <v>107</v>
      </c>
      <c r="C14" s="52" t="s">
        <v>108</v>
      </c>
      <c r="D14" s="53">
        <v>0.40400000000000003</v>
      </c>
      <c r="E14" s="124">
        <f>D14</f>
        <v>0.40400000000000003</v>
      </c>
      <c r="F14" s="53"/>
      <c r="G14" s="53"/>
      <c r="H14" s="53">
        <f>'[3]прил 1 ПП разд 5'!E12</f>
        <v>0.40387813430955621</v>
      </c>
      <c r="I14" s="53">
        <f>'[3]прил 1 ПП разд 5'!F12</f>
        <v>0.40387813430955621</v>
      </c>
      <c r="J14" s="53">
        <f>'[3]прил 1 ПП разд 5'!G12</f>
        <v>0.40387813430955621</v>
      </c>
      <c r="K14" s="53">
        <f>'[3]прил 1 ПП разд 5'!H12</f>
        <v>0.40387813430955621</v>
      </c>
      <c r="L14" s="53">
        <f>'[3]прил 1 ПП разд 5'!I12</f>
        <v>0.40387813430955621</v>
      </c>
      <c r="M14" s="53">
        <f>'[3]прил 1 ПП разд 5'!J12</f>
        <v>0.40387813430955621</v>
      </c>
      <c r="N14" s="53">
        <f>'[3]прил 1 ПП разд 5'!K12</f>
        <v>0.40387813430955621</v>
      </c>
      <c r="O14" s="53">
        <f>'[3]прил 1 ПП разд 5'!L12</f>
        <v>0.40387813430955621</v>
      </c>
      <c r="P14" s="53">
        <f>'[3]прил 1 ПП разд 5'!M12</f>
        <v>0.40387813430955621</v>
      </c>
      <c r="Q14" s="53">
        <f>'[3]прил 1 ПП разд 5'!N12</f>
        <v>0.40387813430955621</v>
      </c>
      <c r="R14" s="53">
        <f>'[3]прил 1 ПП разд 5'!O12</f>
        <v>0.40387813430955621</v>
      </c>
      <c r="S14" s="53">
        <f>'[3]прил 1 ПП разд 5'!P12</f>
        <v>0.40387813430955621</v>
      </c>
      <c r="T14" s="53">
        <f>'[3]прил 1 ПП разд 5'!Q12</f>
        <v>0.40387813430955621</v>
      </c>
      <c r="U14" s="53">
        <f>'[3]прил 1 ПП разд 5'!R12</f>
        <v>0.40387813430955621</v>
      </c>
    </row>
    <row r="15" spans="1:22" ht="32.25" customHeight="1" x14ac:dyDescent="0.2">
      <c r="A15" s="54" t="s">
        <v>2</v>
      </c>
      <c r="B15" s="55" t="s">
        <v>109</v>
      </c>
      <c r="C15" s="52" t="s">
        <v>110</v>
      </c>
      <c r="D15" s="32">
        <v>469.66967480000005</v>
      </c>
      <c r="E15" s="125">
        <f>E16*E14</f>
        <v>425.73035200000004</v>
      </c>
      <c r="F15" s="32"/>
      <c r="G15" s="32"/>
      <c r="H15" s="32">
        <f>'[3]прил 1 ПП разд 5'!E13</f>
        <v>469.52800000000002</v>
      </c>
      <c r="I15" s="32">
        <f>'[3]прил 1 ПП разд 5'!F13</f>
        <v>469.52800000000002</v>
      </c>
      <c r="J15" s="32">
        <f>'[3]прил 1 ПП разд 5'!G13</f>
        <v>469.52800000000002</v>
      </c>
      <c r="K15" s="32">
        <f>'[3]прил 1 ПП разд 5'!H13</f>
        <v>469.52800000000002</v>
      </c>
      <c r="L15" s="32">
        <f>'[3]прил 1 ПП разд 5'!I13</f>
        <v>469.52800000000002</v>
      </c>
      <c r="M15" s="32">
        <f>'[3]прил 1 ПП разд 5'!J13</f>
        <v>469.52800000000002</v>
      </c>
      <c r="N15" s="32">
        <f>'[3]прил 1 ПП разд 5'!K13</f>
        <v>469.52800000000002</v>
      </c>
      <c r="O15" s="32">
        <f>'[3]прил 1 ПП разд 5'!L13</f>
        <v>469.52800000000002</v>
      </c>
      <c r="P15" s="32">
        <f>'[3]прил 1 ПП разд 5'!M13</f>
        <v>469.52800000000002</v>
      </c>
      <c r="Q15" s="32">
        <f>'[3]прил 1 ПП разд 5'!N13</f>
        <v>469.52800000000002</v>
      </c>
      <c r="R15" s="32">
        <f>'[3]прил 1 ПП разд 5'!O13</f>
        <v>469.52800000000002</v>
      </c>
      <c r="S15" s="32">
        <f>'[3]прил 1 ПП разд 5'!P13</f>
        <v>469.52800000000002</v>
      </c>
      <c r="T15" s="32">
        <f>'[3]прил 1 ПП разд 5'!Q13</f>
        <v>469.52800000000002</v>
      </c>
      <c r="U15" s="32">
        <f>'[3]прил 1 ПП разд 5'!R13</f>
        <v>469.52800000000002</v>
      </c>
    </row>
    <row r="16" spans="1:22" ht="31.5" x14ac:dyDescent="0.2">
      <c r="A16" s="47" t="s">
        <v>4</v>
      </c>
      <c r="B16" s="31" t="s">
        <v>111</v>
      </c>
      <c r="C16" s="52" t="s">
        <v>112</v>
      </c>
      <c r="D16" s="32">
        <v>1162.5487000000001</v>
      </c>
      <c r="E16" s="127">
        <f>'раздел 2'!G16/1000</f>
        <v>1053.788</v>
      </c>
      <c r="F16" s="32"/>
      <c r="G16" s="32"/>
      <c r="H16" s="32">
        <f>'[3]прил 1 ПП разд 5'!E14</f>
        <v>1162.5487000000001</v>
      </c>
      <c r="I16" s="32">
        <f>'[3]прил 1 ПП разд 5'!F14</f>
        <v>1162.5487000000001</v>
      </c>
      <c r="J16" s="32">
        <f>'[3]прил 1 ПП разд 5'!G14</f>
        <v>1162.5487000000001</v>
      </c>
      <c r="K16" s="32">
        <f>'[3]прил 1 ПП разд 5'!H14</f>
        <v>1162.5487000000001</v>
      </c>
      <c r="L16" s="32">
        <f>'[3]прил 1 ПП разд 5'!I14</f>
        <v>1162.5487000000001</v>
      </c>
      <c r="M16" s="32">
        <f>'[3]прил 1 ПП разд 5'!J14</f>
        <v>1162.5487000000001</v>
      </c>
      <c r="N16" s="32">
        <f>'[3]прил 1 ПП разд 5'!K14</f>
        <v>1162.5487000000001</v>
      </c>
      <c r="O16" s="32">
        <f>'[3]прил 1 ПП разд 5'!L14</f>
        <v>1162.5487000000001</v>
      </c>
      <c r="P16" s="32">
        <f>'[3]прил 1 ПП разд 5'!M14</f>
        <v>1162.5487000000001</v>
      </c>
      <c r="Q16" s="32">
        <f>'[3]прил 1 ПП разд 5'!N14</f>
        <v>1162.5487000000001</v>
      </c>
      <c r="R16" s="32">
        <f>'[3]прил 1 ПП разд 5'!O14</f>
        <v>1162.5487000000001</v>
      </c>
      <c r="S16" s="32">
        <f>'[3]прил 1 ПП разд 5'!P14</f>
        <v>1162.5487000000001</v>
      </c>
      <c r="T16" s="32">
        <f>'[3]прил 1 ПП разд 5'!Q14</f>
        <v>1162.5487000000001</v>
      </c>
      <c r="U16" s="32">
        <f>'[3]прил 1 ПП разд 5'!R14</f>
        <v>1162.5487000000001</v>
      </c>
    </row>
  </sheetData>
  <mergeCells count="24">
    <mergeCell ref="A1:U1"/>
    <mergeCell ref="A2:A4"/>
    <mergeCell ref="B2:B4"/>
    <mergeCell ref="C2:C4"/>
    <mergeCell ref="H2:H4"/>
    <mergeCell ref="S2:S4"/>
    <mergeCell ref="Q2:Q4"/>
    <mergeCell ref="K2:K4"/>
    <mergeCell ref="L2:L4"/>
    <mergeCell ref="N2:N4"/>
    <mergeCell ref="T2:T4"/>
    <mergeCell ref="U2:U4"/>
    <mergeCell ref="O2:O4"/>
    <mergeCell ref="R2:R4"/>
    <mergeCell ref="B13:J13"/>
    <mergeCell ref="D2:E2"/>
    <mergeCell ref="D3:E3"/>
    <mergeCell ref="F2:F4"/>
    <mergeCell ref="G2:G4"/>
    <mergeCell ref="M2:M4"/>
    <mergeCell ref="I2:I4"/>
    <mergeCell ref="J2:J4"/>
    <mergeCell ref="B6:U6"/>
    <mergeCell ref="P2:P4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раздел 1</vt:lpstr>
      <vt:lpstr>раздел 2</vt:lpstr>
      <vt:lpstr>раздел 3</vt:lpstr>
      <vt:lpstr>раздел 4</vt:lpstr>
      <vt:lpstr>раздел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Сударинена Ольга Сергеевна</cp:lastModifiedBy>
  <cp:lastPrinted>2023-03-16T04:43:50Z</cp:lastPrinted>
  <dcterms:created xsi:type="dcterms:W3CDTF">1996-10-08T23:32:33Z</dcterms:created>
  <dcterms:modified xsi:type="dcterms:W3CDTF">2025-06-29T23:21:49Z</dcterms:modified>
</cp:coreProperties>
</file>