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codeName="ЭтаКнига" defaultThemeVersion="124226"/>
  <bookViews>
    <workbookView xWindow="14415" yWindow="165" windowWidth="14205" windowHeight="11595" activeTab="3"/>
  </bookViews>
  <sheets>
    <sheet name="раздел 1" sheetId="4" r:id="rId1"/>
    <sheet name="раздел 2" sheetId="5" r:id="rId2"/>
    <sheet name="раздел 3" sheetId="3" r:id="rId3"/>
    <sheet name="раздел 4" sheetId="6" r:id="rId4"/>
  </sheets>
  <definedNames>
    <definedName name="_xlnm.Print_Area" localSheetId="0">'раздел 1'!$A$1:$B$8</definedName>
    <definedName name="_xlnm.Print_Area" localSheetId="1">'раздел 2'!$A$1:$W$36</definedName>
    <definedName name="_xlnm.Print_Area" localSheetId="2">'раздел 3'!$A$1:$O$7</definedName>
    <definedName name="_xlnm.Print_Area" localSheetId="3">'раздел 4'!$A$1:$J$9</definedName>
  </definedNames>
  <calcPr calcId="145621"/>
</workbook>
</file>

<file path=xl/calcChain.xml><?xml version="1.0" encoding="utf-8"?>
<calcChain xmlns="http://schemas.openxmlformats.org/spreadsheetml/2006/main">
  <c r="F9" i="6" l="1"/>
  <c r="F8" i="6"/>
  <c r="F7" i="6"/>
  <c r="G21" i="5" l="1"/>
  <c r="E7" i="6" l="1"/>
  <c r="D7" i="6"/>
  <c r="N7" i="6" l="1"/>
  <c r="L7" i="6"/>
  <c r="D5" i="3" l="1"/>
  <c r="E5" i="3"/>
  <c r="F5" i="3"/>
  <c r="G5" i="3"/>
  <c r="H5" i="3"/>
  <c r="J5" i="3"/>
  <c r="K5" i="3" s="1"/>
  <c r="L5" i="3" s="1"/>
  <c r="M5" i="3" s="1"/>
  <c r="N5" i="3" s="1"/>
  <c r="O5" i="3" s="1"/>
  <c r="C5" i="3"/>
  <c r="W36" i="5"/>
  <c r="W35" i="5"/>
  <c r="T35" i="5"/>
  <c r="W34" i="5"/>
  <c r="V34" i="5"/>
  <c r="U34" i="5"/>
  <c r="T34" i="5"/>
  <c r="W33" i="5"/>
  <c r="W32" i="5"/>
  <c r="W31" i="5"/>
  <c r="V31" i="5"/>
  <c r="U31" i="5"/>
  <c r="W30" i="5"/>
  <c r="W29" i="5"/>
  <c r="W28" i="5"/>
  <c r="W24" i="5" s="1"/>
  <c r="W23" i="5" s="1"/>
  <c r="V28" i="5"/>
  <c r="V24" i="5" s="1"/>
  <c r="V23" i="5" s="1"/>
  <c r="U28" i="5"/>
  <c r="W27" i="5"/>
  <c r="W26" i="5"/>
  <c r="W25" i="5"/>
  <c r="V25" i="5"/>
  <c r="U25" i="5"/>
  <c r="T25" i="5"/>
  <c r="U24" i="5"/>
  <c r="T24" i="5"/>
  <c r="U23" i="5"/>
  <c r="T23" i="5"/>
  <c r="W21" i="5"/>
  <c r="T21" i="5"/>
  <c r="W20" i="5"/>
  <c r="W19" i="5"/>
  <c r="W18" i="5"/>
  <c r="V18" i="5"/>
  <c r="U18" i="5"/>
  <c r="T18" i="5"/>
  <c r="W16" i="5"/>
  <c r="W15" i="5"/>
  <c r="W14" i="5" s="1"/>
  <c r="V14" i="5"/>
  <c r="U14" i="5"/>
  <c r="T14" i="5"/>
  <c r="W12" i="5"/>
  <c r="W10" i="5"/>
  <c r="W9" i="5"/>
  <c r="T9" i="5"/>
  <c r="T8" i="5" s="1"/>
  <c r="T13" i="5" s="1"/>
  <c r="T17" i="5" s="1"/>
  <c r="T22" i="5" s="1"/>
  <c r="W8" i="5"/>
  <c r="W13" i="5" s="1"/>
  <c r="W17" i="5" s="1"/>
  <c r="W22" i="5" s="1"/>
  <c r="V8" i="5"/>
  <c r="V13" i="5" s="1"/>
  <c r="V17" i="5" s="1"/>
  <c r="V22" i="5" s="1"/>
  <c r="U8" i="5"/>
  <c r="U13" i="5" s="1"/>
  <c r="U17" i="5" s="1"/>
  <c r="U22" i="5" s="1"/>
  <c r="T7" i="5"/>
  <c r="U7" i="5" s="1"/>
  <c r="V7" i="5" s="1"/>
  <c r="W7" i="5" s="1"/>
  <c r="S36" i="5"/>
  <c r="S35" i="5"/>
  <c r="P35" i="5"/>
  <c r="S34" i="5"/>
  <c r="R34" i="5"/>
  <c r="Q34" i="5"/>
  <c r="P34" i="5"/>
  <c r="S33" i="5"/>
  <c r="S32" i="5"/>
  <c r="S31" i="5"/>
  <c r="R31" i="5"/>
  <c r="Q31" i="5"/>
  <c r="S30" i="5"/>
  <c r="S29" i="5"/>
  <c r="S28" i="5"/>
  <c r="S24" i="5" s="1"/>
  <c r="S23" i="5" s="1"/>
  <c r="R28" i="5"/>
  <c r="R24" i="5" s="1"/>
  <c r="R23" i="5" s="1"/>
  <c r="Q28" i="5"/>
  <c r="S27" i="5"/>
  <c r="S26" i="5"/>
  <c r="S25" i="5"/>
  <c r="R25" i="5"/>
  <c r="Q25" i="5"/>
  <c r="P25" i="5"/>
  <c r="Q24" i="5"/>
  <c r="P24" i="5"/>
  <c r="Q23" i="5"/>
  <c r="P23" i="5"/>
  <c r="S21" i="5"/>
  <c r="P21" i="5"/>
  <c r="S20" i="5"/>
  <c r="S19" i="5"/>
  <c r="S18" i="5"/>
  <c r="R18" i="5"/>
  <c r="Q18" i="5"/>
  <c r="P18" i="5"/>
  <c r="S16" i="5"/>
  <c r="S15" i="5"/>
  <c r="S14" i="5" s="1"/>
  <c r="R14" i="5"/>
  <c r="Q14" i="5"/>
  <c r="P14" i="5"/>
  <c r="S12" i="5"/>
  <c r="S10" i="5"/>
  <c r="S9" i="5"/>
  <c r="P9" i="5"/>
  <c r="P8" i="5" s="1"/>
  <c r="P13" i="5" s="1"/>
  <c r="P17" i="5" s="1"/>
  <c r="P22" i="5" s="1"/>
  <c r="S8" i="5"/>
  <c r="S13" i="5" s="1"/>
  <c r="S17" i="5" s="1"/>
  <c r="S22" i="5" s="1"/>
  <c r="R8" i="5"/>
  <c r="R13" i="5" s="1"/>
  <c r="R17" i="5" s="1"/>
  <c r="R22" i="5" s="1"/>
  <c r="Q8" i="5"/>
  <c r="Q13" i="5" s="1"/>
  <c r="Q17" i="5" s="1"/>
  <c r="Q22" i="5" s="1"/>
  <c r="P7" i="5"/>
  <c r="Q7" i="5" s="1"/>
  <c r="R7" i="5" s="1"/>
  <c r="S7" i="5" s="1"/>
  <c r="L35" i="5"/>
  <c r="L21" i="5"/>
  <c r="L9" i="5"/>
  <c r="H34" i="5"/>
  <c r="O36" i="5"/>
  <c r="O35" i="5"/>
  <c r="O34" i="5"/>
  <c r="N34" i="5"/>
  <c r="M34" i="5"/>
  <c r="O33" i="5"/>
  <c r="O32" i="5"/>
  <c r="O31" i="5"/>
  <c r="N31" i="5"/>
  <c r="M31" i="5"/>
  <c r="O30" i="5"/>
  <c r="O29" i="5"/>
  <c r="O28" i="5"/>
  <c r="N28" i="5"/>
  <c r="N24" i="5" s="1"/>
  <c r="N23" i="5" s="1"/>
  <c r="M28" i="5"/>
  <c r="M24" i="5" s="1"/>
  <c r="M23" i="5" s="1"/>
  <c r="O27" i="5"/>
  <c r="O25" i="5" s="1"/>
  <c r="O24" i="5" s="1"/>
  <c r="O23" i="5" s="1"/>
  <c r="O26" i="5"/>
  <c r="N25" i="5"/>
  <c r="M25" i="5"/>
  <c r="O21" i="5"/>
  <c r="O20" i="5"/>
  <c r="O19" i="5"/>
  <c r="O18" i="5" s="1"/>
  <c r="N18" i="5"/>
  <c r="M18" i="5"/>
  <c r="O16" i="5"/>
  <c r="O15" i="5"/>
  <c r="O14" i="5"/>
  <c r="N14" i="5"/>
  <c r="M14" i="5"/>
  <c r="N13" i="5"/>
  <c r="N17" i="5" s="1"/>
  <c r="N22" i="5" s="1"/>
  <c r="M13" i="5"/>
  <c r="M17" i="5" s="1"/>
  <c r="M22" i="5" s="1"/>
  <c r="O12" i="5"/>
  <c r="O10" i="5"/>
  <c r="O8" i="5" s="1"/>
  <c r="O13" i="5" s="1"/>
  <c r="O17" i="5" s="1"/>
  <c r="O9" i="5"/>
  <c r="N8" i="5"/>
  <c r="M8" i="5"/>
  <c r="K36" i="5"/>
  <c r="K35" i="5"/>
  <c r="K34" i="5" s="1"/>
  <c r="J34" i="5"/>
  <c r="I34" i="5"/>
  <c r="K33" i="5"/>
  <c r="K32" i="5"/>
  <c r="K31" i="5"/>
  <c r="J31" i="5"/>
  <c r="I31" i="5"/>
  <c r="K30" i="5"/>
  <c r="K29" i="5"/>
  <c r="K28" i="5"/>
  <c r="J28" i="5"/>
  <c r="J24" i="5" s="1"/>
  <c r="J23" i="5" s="1"/>
  <c r="I28" i="5"/>
  <c r="I24" i="5" s="1"/>
  <c r="I23" i="5" s="1"/>
  <c r="K27" i="5"/>
  <c r="K25" i="5" s="1"/>
  <c r="K24" i="5" s="1"/>
  <c r="K23" i="5" s="1"/>
  <c r="K26" i="5"/>
  <c r="J25" i="5"/>
  <c r="I25" i="5"/>
  <c r="K21" i="5"/>
  <c r="K20" i="5"/>
  <c r="K19" i="5"/>
  <c r="K18" i="5" s="1"/>
  <c r="J18" i="5"/>
  <c r="I18" i="5"/>
  <c r="K16" i="5"/>
  <c r="K15" i="5"/>
  <c r="K14" i="5"/>
  <c r="J14" i="5"/>
  <c r="I14" i="5"/>
  <c r="J13" i="5"/>
  <c r="J17" i="5" s="1"/>
  <c r="J22" i="5" s="1"/>
  <c r="I13" i="5"/>
  <c r="I17" i="5" s="1"/>
  <c r="I22" i="5" s="1"/>
  <c r="K12" i="5"/>
  <c r="K10" i="5"/>
  <c r="K8" i="5" s="1"/>
  <c r="K13" i="5" s="1"/>
  <c r="K17" i="5" s="1"/>
  <c r="K22" i="5" s="1"/>
  <c r="K9" i="5"/>
  <c r="J8" i="5"/>
  <c r="I8" i="5"/>
  <c r="D34" i="5"/>
  <c r="D18" i="5"/>
  <c r="F18" i="5"/>
  <c r="O22" i="5" l="1"/>
  <c r="M7" i="5" l="1"/>
  <c r="N7" i="5" s="1"/>
  <c r="O7" i="5" s="1"/>
  <c r="I7" i="5" l="1"/>
  <c r="J7" i="5" s="1"/>
  <c r="K7" i="5" l="1"/>
  <c r="L7" i="5" s="1"/>
  <c r="G9" i="5" l="1"/>
  <c r="G35" i="5"/>
  <c r="E18" i="5" l="1"/>
  <c r="D8" i="5" l="1"/>
  <c r="L25" i="5" l="1"/>
  <c r="L24" i="5" s="1"/>
  <c r="H25" i="5"/>
  <c r="L18" i="5"/>
  <c r="H18" i="5"/>
  <c r="L14" i="5"/>
  <c r="H14" i="5"/>
  <c r="L8" i="5"/>
  <c r="L13" i="5" s="1"/>
  <c r="H8" i="5"/>
  <c r="H13" i="5" s="1"/>
  <c r="L17" i="5" l="1"/>
  <c r="L22" i="5" s="1"/>
  <c r="H17" i="5"/>
  <c r="H22" i="5" s="1"/>
  <c r="G36" i="5"/>
  <c r="G34" i="5" s="1"/>
  <c r="G12" i="5" l="1"/>
  <c r="E14" i="5"/>
  <c r="F14" i="5"/>
  <c r="F34" i="5"/>
  <c r="D7" i="5" l="1"/>
  <c r="D13" i="5"/>
  <c r="E8" i="5"/>
  <c r="E13" i="5" s="1"/>
  <c r="F8" i="5"/>
  <c r="G10" i="5"/>
  <c r="G8" i="5" s="1"/>
  <c r="F13" i="5"/>
  <c r="F17" i="5" s="1"/>
  <c r="F22" i="5" s="1"/>
  <c r="D14" i="5"/>
  <c r="G15" i="5"/>
  <c r="G16" i="5"/>
  <c r="G19" i="5"/>
  <c r="G20" i="5"/>
  <c r="D25" i="5"/>
  <c r="D24" i="5" s="1"/>
  <c r="D23" i="5" s="1"/>
  <c r="E25" i="5"/>
  <c r="F25" i="5"/>
  <c r="G26" i="5"/>
  <c r="G27" i="5"/>
  <c r="E28" i="5"/>
  <c r="F28" i="5"/>
  <c r="G29" i="5"/>
  <c r="G30" i="5"/>
  <c r="E31" i="5"/>
  <c r="F31" i="5"/>
  <c r="G32" i="5"/>
  <c r="G33" i="5"/>
  <c r="E34" i="5"/>
  <c r="G13" i="5" l="1"/>
  <c r="G14" i="5"/>
  <c r="G18" i="5"/>
  <c r="G17" i="5"/>
  <c r="G22" i="5" s="1"/>
  <c r="G28" i="5"/>
  <c r="D17" i="5"/>
  <c r="D22" i="5" s="1"/>
  <c r="E24" i="5"/>
  <c r="E23" i="5" s="1"/>
  <c r="G31" i="5"/>
  <c r="G25" i="5"/>
  <c r="G24" i="5" s="1"/>
  <c r="F24" i="5"/>
  <c r="F23" i="5" s="1"/>
  <c r="E17" i="5"/>
  <c r="G23" i="5" l="1"/>
  <c r="J7" i="6"/>
  <c r="H7" i="6"/>
  <c r="H24" i="5" l="1"/>
  <c r="H23" i="5" s="1"/>
  <c r="E22" i="5"/>
  <c r="L34" i="5"/>
  <c r="L23" i="5" s="1"/>
</calcChain>
</file>

<file path=xl/sharedStrings.xml><?xml version="1.0" encoding="utf-8"?>
<sst xmlns="http://schemas.openxmlformats.org/spreadsheetml/2006/main" count="187" uniqueCount="95">
  <si>
    <t>3.</t>
  </si>
  <si>
    <t>1.</t>
  </si>
  <si>
    <t>2.</t>
  </si>
  <si>
    <t>4.</t>
  </si>
  <si>
    <t>5.</t>
  </si>
  <si>
    <t>№              п/п</t>
  </si>
  <si>
    <t>Единица измерения</t>
  </si>
  <si>
    <t>Величина показателя</t>
  </si>
  <si>
    <t>тыс. руб.</t>
  </si>
  <si>
    <t>5.1</t>
  </si>
  <si>
    <t>Наименование подразделений, филиалов</t>
  </si>
  <si>
    <t>Наименование показателя</t>
  </si>
  <si>
    <t>Показатели надежности и бесперебойности водоснабжения</t>
  </si>
  <si>
    <t>куб.м</t>
  </si>
  <si>
    <t>Обособленное подразделение АО "Чукотэнерго" Анадырская ТЭЦ</t>
  </si>
  <si>
    <t>ед./км</t>
  </si>
  <si>
    <t>1.1</t>
  </si>
  <si>
    <t>ед.</t>
  </si>
  <si>
    <t>1.2</t>
  </si>
  <si>
    <t>км</t>
  </si>
  <si>
    <t>Значение показателя</t>
  </si>
  <si>
    <t>I</t>
  </si>
  <si>
    <t>показатель надежности и бесперебойности централизованной системы холодного водоснабжения</t>
  </si>
  <si>
    <t>количество перерывов в подаче воды, зафиксированных в определенных договором холодного водоснабжения, единым договором водоснабжения и водоотведения или договором транспортировки холодной воды местах исполнения обязательств организации, осуществляющей холодное водоснабжение по подаче холодной воды, определенных в соответствии с указанными договорами, произошедших в результате аварий, повреждений и иных технологических нарушений на объектах централизованной системы холодного водоснабжения, принадлежащих организации, осуществляющей холодное водоснабжение и (или) водоотведение (без плановых ремонтов)</t>
  </si>
  <si>
    <t>протяженность водопроводной сети</t>
  </si>
  <si>
    <t>Раздел 1.  Паспорт производственной программы</t>
  </si>
  <si>
    <t>Наименование регулируемой организации</t>
  </si>
  <si>
    <t>Местонахождение регулируемой организации</t>
  </si>
  <si>
    <t>Наименование уполномоченного органа</t>
  </si>
  <si>
    <t>Комитет государственного регулирования цен и тарифов Чукотского автономного округа</t>
  </si>
  <si>
    <t>Местонахождение уполномоченного органа</t>
  </si>
  <si>
    <t>689000, Чукотский автономный округ, г. Анадырь, ул. Отке, 4</t>
  </si>
  <si>
    <t>689000, Чукотский автономный округ, г. Анадырь, ул.Рультытегина, д.35а</t>
  </si>
  <si>
    <t>Обособленное подразделение                              АО "Чукотэнерго" Анадырская ТЭЦ</t>
  </si>
  <si>
    <t>ОТЧЕТ ОБ ИСПОЛНЕНИИ ПРОИЗВОДСТВЕННОЙ ПРОГРАММЫ</t>
  </si>
  <si>
    <t>№
п/п</t>
  </si>
  <si>
    <t>Наименование</t>
  </si>
  <si>
    <t>Показатели прозводственной деятельности</t>
  </si>
  <si>
    <t>план</t>
  </si>
  <si>
    <t>факт</t>
  </si>
  <si>
    <t>год</t>
  </si>
  <si>
    <t>1 полугодие</t>
  </si>
  <si>
    <t>2 полугодие</t>
  </si>
  <si>
    <t>Объем воды из источников водоснабжения:</t>
  </si>
  <si>
    <t xml:space="preserve">  из поверхностных источников</t>
  </si>
  <si>
    <t>из подземных источников</t>
  </si>
  <si>
    <t>Объем воды от других операторов (покупка воды)</t>
  </si>
  <si>
    <t>Потребление на собственные нужды</t>
  </si>
  <si>
    <t>Объем питьевой воды, поданной в сеть</t>
  </si>
  <si>
    <t>Потери воды</t>
  </si>
  <si>
    <t xml:space="preserve">  потери воды из водопроводной сети</t>
  </si>
  <si>
    <t>5.2</t>
  </si>
  <si>
    <t xml:space="preserve">  неучтенные расходы воды</t>
  </si>
  <si>
    <t>6.</t>
  </si>
  <si>
    <t>Полезный отпуск питьевой воды, всего</t>
  </si>
  <si>
    <t>6.1.</t>
  </si>
  <si>
    <t>в т.ч. межцеховый оборот:</t>
  </si>
  <si>
    <t>6.1.1</t>
  </si>
  <si>
    <t xml:space="preserve">  для приготовления горячей воды</t>
  </si>
  <si>
    <t>6.1.2</t>
  </si>
  <si>
    <t xml:space="preserve">  для производства тепловой энергии</t>
  </si>
  <si>
    <t>6.1.3</t>
  </si>
  <si>
    <t xml:space="preserve">  на прочие производственные нужды</t>
  </si>
  <si>
    <t>7.</t>
  </si>
  <si>
    <t>Отпуск питьевой воды, всего</t>
  </si>
  <si>
    <t>проверка</t>
  </si>
  <si>
    <t>7.1.</t>
  </si>
  <si>
    <t>в т.ч. населению:</t>
  </si>
  <si>
    <t xml:space="preserve">  городскому</t>
  </si>
  <si>
    <t xml:space="preserve">          - по приборам учета</t>
  </si>
  <si>
    <t xml:space="preserve">          - по нормативам </t>
  </si>
  <si>
    <t>7.2.</t>
  </si>
  <si>
    <t xml:space="preserve"> сельскому</t>
  </si>
  <si>
    <t>7.3</t>
  </si>
  <si>
    <t>бюджетным потребителям:</t>
  </si>
  <si>
    <t xml:space="preserve">        - расчетными способами</t>
  </si>
  <si>
    <t>7.4</t>
  </si>
  <si>
    <t>прочим потребителям</t>
  </si>
  <si>
    <t xml:space="preserve">          - расчетными способами</t>
  </si>
  <si>
    <t>Раздел 2. Баланс холодного водоснабжения</t>
  </si>
  <si>
    <t>Раздел 3. Объем финансовых потребностей для реализации производственной программы</t>
  </si>
  <si>
    <t xml:space="preserve">ПЛАН </t>
  </si>
  <si>
    <t>ФАКТ</t>
  </si>
  <si>
    <t>Раздел 4. Показатели надежности, качества, энергетической эффективности объектов централизованной системы холодного водоснабжения</t>
  </si>
  <si>
    <t>АО "Чукотэнерго" (обособленное подразделение Анадырская ТЭЦ)</t>
  </si>
  <si>
    <t>2019 год</t>
  </si>
  <si>
    <t>Руководитель организации</t>
  </si>
  <si>
    <t>(ФИО подпись)</t>
  </si>
  <si>
    <t>в сфере холодного водоснабжения (техническая вода) за 2019 год</t>
  </si>
  <si>
    <t>2020 год</t>
  </si>
  <si>
    <t>2021 год</t>
  </si>
  <si>
    <t>2022 год</t>
  </si>
  <si>
    <t>2023 год</t>
  </si>
  <si>
    <t>Причины отклонения</t>
  </si>
  <si>
    <t xml:space="preserve">Отклонение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</si>
</sst>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164" formatCode="_-* #,##0.00_р_._-;\-* #,##0.00_р_._-;_-* &quot;-&quot;??_р_._-;_-@_-"/>
    <numFmt numFmtId="165" formatCode="0.0"/>
    <numFmt numFmtId="166" formatCode="#,##0.0"/>
    <numFmt numFmtId="167" formatCode="_-* #,##0.0_р_._-;\-* #,##0.0_р_._-;_-* &quot;-&quot;?_р_._-;_-@_-"/>
    <numFmt numFmtId="168" formatCode="#,##0_ ;\-#,##0\ "/>
    <numFmt numFmtId="169" formatCode="_-* #,##0\ &quot;р.&quot;_-;\-* #,##0\ &quot;р.&quot;_-;_-* &quot;-&quot;\ &quot;р.&quot;_-;_-@_-"/>
    <numFmt numFmtId="170" formatCode="#,##0\ &quot;d.&quot;;[Red]\-#,##0\ &quot;d.&quot;"/>
    <numFmt numFmtId="171" formatCode="#,##0.00\ &quot;d.&quot;;[Red]\-#,##0.00\ &quot;d.&quot;"/>
    <numFmt numFmtId="172" formatCode="#,##0.00\ &quot;đ.&quot;;[Red]\-#,##0.00\ &quot;đ.&quot;"/>
    <numFmt numFmtId="173" formatCode="_-* #,##0\ _đ_._-;\-* #,##0\ _đ_._-;_-* &quot;-&quot;\ _đ_._-;_-@_-"/>
    <numFmt numFmtId="174" formatCode="_-* #,##0.00\ _đ_._-;\-* #,##0.00\ _đ_._-;_-* &quot;-&quot;??\ _đ_._-;_-@_-"/>
    <numFmt numFmtId="175" formatCode="#,##0\ &quot;р.&quot;;[Red]\-#,##0\ &quot;р.&quot;"/>
    <numFmt numFmtId="176" formatCode="_-* #,##0\ _р_._-;\-* #,##0\ _р_._-;_-* &quot;-&quot;\ _р_._-;_-@_-"/>
    <numFmt numFmtId="177" formatCode="_-* #,##0.00\ _р_._-;\-* #,##0.00\ _р_._-;_-* &quot;-&quot;??\ _р_._-;_-@_-"/>
  </numFmts>
  <fonts count="21" x14ac:knownFonts="1">
    <font>
      <sz val="10"/>
      <name val="Arial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 Cyr"/>
      <charset val="204"/>
    </font>
    <font>
      <sz val="8"/>
      <name val="Arial"/>
      <family val="2"/>
      <charset val="204"/>
    </font>
    <font>
      <sz val="10"/>
      <name val="Helv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10"/>
      <name val="Times New Roman Cyr"/>
      <charset val="204"/>
    </font>
    <font>
      <sz val="10"/>
      <name val="Courier"/>
      <family val="1"/>
      <charset val="204"/>
    </font>
    <font>
      <sz val="11"/>
      <color indexed="8"/>
      <name val="Calibri"/>
      <family val="2"/>
      <charset val="204"/>
    </font>
    <font>
      <sz val="8"/>
      <name val="Arial Cyr"/>
      <charset val="204"/>
    </font>
    <font>
      <b/>
      <sz val="14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0">
    <xf numFmtId="0" fontId="0" fillId="0" borderId="0"/>
    <xf numFmtId="0" fontId="4" fillId="0" borderId="0"/>
    <xf numFmtId="0" fontId="6" fillId="0" borderId="0"/>
    <xf numFmtId="0" fontId="6" fillId="0" borderId="0"/>
    <xf numFmtId="164" fontId="14" fillId="0" borderId="0" applyFont="0" applyFill="0" applyBorder="0" applyAlignment="0" applyProtection="0"/>
    <xf numFmtId="0" fontId="14" fillId="0" borderId="0"/>
    <xf numFmtId="9" fontId="14" fillId="0" borderId="0" applyFont="0" applyFill="0" applyBorder="0" applyAlignment="0" applyProtection="0"/>
    <xf numFmtId="0" fontId="6" fillId="0" borderId="0"/>
    <xf numFmtId="169" fontId="15" fillId="0" borderId="0" applyFont="0" applyFill="0" applyBorder="0" applyAlignment="0" applyProtection="0"/>
    <xf numFmtId="170" fontId="16" fillId="0" borderId="0" applyFont="0" applyFill="0" applyBorder="0" applyAlignment="0" applyProtection="0"/>
    <xf numFmtId="171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1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1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0" fontId="16" fillId="0" borderId="0"/>
    <xf numFmtId="0" fontId="4" fillId="0" borderId="0"/>
    <xf numFmtId="38" fontId="16" fillId="0" borderId="0" applyFont="0" applyFill="0" applyBorder="0" applyAlignment="0" applyProtection="0"/>
    <xf numFmtId="40" fontId="16" fillId="0" borderId="0" applyFont="0" applyFill="0" applyBorder="0" applyAlignment="0" applyProtection="0"/>
    <xf numFmtId="173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38" fontId="16" fillId="0" borderId="0" applyFont="0" applyFill="0" applyBorder="0" applyAlignment="0" applyProtection="0"/>
    <xf numFmtId="40" fontId="16" fillId="0" borderId="0" applyFont="0" applyFill="0" applyBorder="0" applyAlignment="0" applyProtection="0"/>
    <xf numFmtId="175" fontId="16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4" fillId="0" borderId="0"/>
    <xf numFmtId="9" fontId="18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176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20">
    <xf numFmtId="0" fontId="0" fillId="0" borderId="0" xfId="0"/>
    <xf numFmtId="0" fontId="2" fillId="0" borderId="0" xfId="0" applyFont="1"/>
    <xf numFmtId="0" fontId="1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10" fillId="0" borderId="0" xfId="3" applyFont="1"/>
    <xf numFmtId="0" fontId="7" fillId="0" borderId="1" xfId="3" applyFont="1" applyBorder="1" applyAlignment="1">
      <alignment horizontal="left" vertical="center" wrapText="1"/>
    </xf>
    <xf numFmtId="0" fontId="1" fillId="0" borderId="1" xfId="1" applyFont="1" applyBorder="1" applyAlignment="1">
      <alignment horizontal="left" vertical="center"/>
    </xf>
    <xf numFmtId="0" fontId="7" fillId="0" borderId="0" xfId="3" applyFont="1"/>
    <xf numFmtId="0" fontId="1" fillId="0" borderId="1" xfId="1" applyFont="1" applyBorder="1" applyAlignment="1">
      <alignment horizontal="left" vertical="center" wrapText="1"/>
    </xf>
    <xf numFmtId="0" fontId="7" fillId="0" borderId="0" xfId="3" applyFont="1" applyBorder="1" applyAlignment="1">
      <alignment horizontal="left" vertical="center" wrapText="1"/>
    </xf>
    <xf numFmtId="0" fontId="1" fillId="0" borderId="0" xfId="1" applyFont="1" applyBorder="1" applyAlignment="1">
      <alignment horizontal="left" vertical="center"/>
    </xf>
    <xf numFmtId="0" fontId="8" fillId="0" borderId="0" xfId="3" applyFont="1"/>
    <xf numFmtId="0" fontId="1" fillId="0" borderId="0" xfId="1" applyFont="1" applyBorder="1" applyAlignment="1">
      <alignment horizontal="left"/>
    </xf>
    <xf numFmtId="0" fontId="8" fillId="0" borderId="0" xfId="3" applyFont="1" applyBorder="1" applyAlignment="1">
      <alignment horizontal="left"/>
    </xf>
    <xf numFmtId="0" fontId="7" fillId="0" borderId="1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center" vertical="center"/>
    </xf>
    <xf numFmtId="0" fontId="11" fillId="0" borderId="0" xfId="1" applyFont="1"/>
    <xf numFmtId="0" fontId="13" fillId="0" borderId="0" xfId="1" applyFont="1" applyAlignment="1">
      <alignment vertical="top"/>
    </xf>
    <xf numFmtId="0" fontId="2" fillId="0" borderId="1" xfId="1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 wrapText="1"/>
    </xf>
    <xf numFmtId="0" fontId="9" fillId="0" borderId="0" xfId="1" applyFont="1" applyAlignment="1">
      <alignment vertical="center"/>
    </xf>
    <xf numFmtId="49" fontId="12" fillId="0" borderId="1" xfId="1" applyNumberFormat="1" applyFont="1" applyBorder="1" applyAlignment="1">
      <alignment horizontal="center" vertical="center" wrapText="1"/>
    </xf>
    <xf numFmtId="0" fontId="12" fillId="0" borderId="1" xfId="1" applyFont="1" applyBorder="1" applyAlignment="1">
      <alignment vertical="center" wrapText="1"/>
    </xf>
    <xf numFmtId="49" fontId="2" fillId="0" borderId="1" xfId="1" applyNumberFormat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 indent="1"/>
    </xf>
    <xf numFmtId="0" fontId="2" fillId="0" borderId="1" xfId="1" applyFont="1" applyBorder="1" applyAlignment="1">
      <alignment horizontal="left" vertical="center" wrapText="1" indent="2"/>
    </xf>
    <xf numFmtId="0" fontId="2" fillId="0" borderId="1" xfId="1" applyFont="1" applyBorder="1" applyAlignment="1">
      <alignment vertical="center" wrapText="1"/>
    </xf>
    <xf numFmtId="0" fontId="13" fillId="0" borderId="1" xfId="1" applyFont="1" applyBorder="1" applyAlignment="1">
      <alignment horizontal="center" vertical="center" wrapText="1"/>
    </xf>
    <xf numFmtId="0" fontId="13" fillId="0" borderId="0" xfId="1" applyFont="1" applyAlignment="1">
      <alignment vertical="center"/>
    </xf>
    <xf numFmtId="0" fontId="9" fillId="2" borderId="1" xfId="1" applyFont="1" applyFill="1" applyBorder="1" applyAlignment="1">
      <alignment vertical="center" wrapText="1"/>
    </xf>
    <xf numFmtId="0" fontId="12" fillId="0" borderId="1" xfId="1" applyFont="1" applyBorder="1" applyAlignment="1">
      <alignment horizontal="left" vertical="center" wrapText="1" indent="1"/>
    </xf>
    <xf numFmtId="0" fontId="2" fillId="0" borderId="1" xfId="1" applyFont="1" applyBorder="1" applyAlignment="1">
      <alignment horizontal="left" vertical="center" wrapText="1" indent="3"/>
    </xf>
    <xf numFmtId="0" fontId="9" fillId="0" borderId="0" xfId="1" applyFont="1"/>
    <xf numFmtId="165" fontId="7" fillId="2" borderId="1" xfId="0" applyNumberFormat="1" applyFont="1" applyFill="1" applyBorder="1" applyAlignment="1">
      <alignment horizontal="center" vertical="center"/>
    </xf>
    <xf numFmtId="0" fontId="2" fillId="0" borderId="1" xfId="0" applyFont="1" applyBorder="1"/>
    <xf numFmtId="0" fontId="1" fillId="0" borderId="1" xfId="1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top" wrapText="1"/>
    </xf>
    <xf numFmtId="0" fontId="7" fillId="0" borderId="1" xfId="2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1" fillId="0" borderId="1" xfId="2" applyFont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left" vertical="center" wrapText="1"/>
    </xf>
    <xf numFmtId="0" fontId="2" fillId="0" borderId="1" xfId="1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166" fontId="2" fillId="2" borderId="1" xfId="1" applyNumberFormat="1" applyFont="1" applyFill="1" applyBorder="1" applyAlignment="1">
      <alignment horizontal="center" vertical="center" wrapText="1"/>
    </xf>
    <xf numFmtId="166" fontId="12" fillId="2" borderId="1" xfId="1" applyNumberFormat="1" applyFont="1" applyFill="1" applyBorder="1" applyAlignment="1">
      <alignment horizontal="center" vertical="center" wrapText="1"/>
    </xf>
    <xf numFmtId="166" fontId="2" fillId="0" borderId="1" xfId="1" applyNumberFormat="1" applyFont="1" applyFill="1" applyBorder="1" applyAlignment="1">
      <alignment horizontal="center" vertical="center" wrapText="1"/>
    </xf>
    <xf numFmtId="165" fontId="1" fillId="2" borderId="1" xfId="0" applyNumberFormat="1" applyFont="1" applyFill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166" fontId="9" fillId="0" borderId="0" xfId="1" applyNumberFormat="1" applyFont="1"/>
    <xf numFmtId="167" fontId="9" fillId="0" borderId="0" xfId="1" applyNumberFormat="1" applyFont="1"/>
    <xf numFmtId="168" fontId="9" fillId="0" borderId="0" xfId="4" applyNumberFormat="1" applyFont="1"/>
    <xf numFmtId="166" fontId="12" fillId="0" borderId="1" xfId="1" applyNumberFormat="1" applyFont="1" applyFill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1" fillId="0" borderId="1" xfId="1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3" xfId="3" applyFont="1" applyBorder="1"/>
    <xf numFmtId="0" fontId="7" fillId="0" borderId="0" xfId="3" applyFont="1" applyAlignment="1">
      <alignment horizontal="center"/>
    </xf>
    <xf numFmtId="166" fontId="2" fillId="3" borderId="1" xfId="1" applyNumberFormat="1" applyFont="1" applyFill="1" applyBorder="1" applyAlignment="1">
      <alignment horizontal="center" vertical="center" wrapText="1"/>
    </xf>
    <xf numFmtId="0" fontId="19" fillId="0" borderId="0" xfId="0" applyFont="1"/>
    <xf numFmtId="166" fontId="12" fillId="3" borderId="1" xfId="1" applyNumberFormat="1" applyFont="1" applyFill="1" applyBorder="1" applyAlignment="1">
      <alignment horizontal="center" vertical="center" wrapText="1"/>
    </xf>
    <xf numFmtId="0" fontId="1" fillId="0" borderId="8" xfId="1" applyFont="1" applyBorder="1" applyAlignment="1">
      <alignment vertical="center"/>
    </xf>
    <xf numFmtId="0" fontId="1" fillId="0" borderId="7" xfId="1" applyFont="1" applyBorder="1" applyAlignment="1">
      <alignment vertical="center"/>
    </xf>
    <xf numFmtId="0" fontId="12" fillId="0" borderId="8" xfId="1" applyFont="1" applyBorder="1" applyAlignment="1">
      <alignment vertical="center" wrapText="1"/>
    </xf>
    <xf numFmtId="0" fontId="12" fillId="0" borderId="7" xfId="1" applyFont="1" applyBorder="1" applyAlignment="1">
      <alignment vertical="center" wrapText="1"/>
    </xf>
    <xf numFmtId="0" fontId="11" fillId="0" borderId="11" xfId="1" applyFont="1" applyBorder="1"/>
    <xf numFmtId="0" fontId="13" fillId="0" borderId="11" xfId="1" applyFont="1" applyBorder="1" applyAlignment="1">
      <alignment vertical="top"/>
    </xf>
    <xf numFmtId="0" fontId="2" fillId="0" borderId="11" xfId="0" applyFont="1" applyBorder="1"/>
    <xf numFmtId="0" fontId="8" fillId="0" borderId="2" xfId="0" applyFont="1" applyBorder="1" applyAlignment="1">
      <alignment vertical="top" wrapText="1"/>
    </xf>
    <xf numFmtId="0" fontId="8" fillId="0" borderId="8" xfId="0" applyFont="1" applyBorder="1" applyAlignment="1">
      <alignment vertical="top" wrapText="1"/>
    </xf>
    <xf numFmtId="0" fontId="8" fillId="0" borderId="7" xfId="0" applyFont="1" applyBorder="1" applyAlignment="1">
      <alignment vertical="top" wrapText="1"/>
    </xf>
    <xf numFmtId="0" fontId="7" fillId="0" borderId="8" xfId="0" applyFont="1" applyBorder="1" applyAlignment="1">
      <alignment vertical="center" wrapText="1"/>
    </xf>
    <xf numFmtId="0" fontId="7" fillId="0" borderId="7" xfId="0" applyFont="1" applyBorder="1" applyAlignment="1">
      <alignment vertical="center" wrapText="1"/>
    </xf>
    <xf numFmtId="0" fontId="8" fillId="0" borderId="8" xfId="0" applyNumberFormat="1" applyFont="1" applyBorder="1" applyAlignment="1">
      <alignment vertical="center" wrapText="1"/>
    </xf>
    <xf numFmtId="0" fontId="8" fillId="0" borderId="7" xfId="0" applyNumberFormat="1" applyFont="1" applyBorder="1" applyAlignment="1">
      <alignment vertical="center" wrapText="1"/>
    </xf>
    <xf numFmtId="0" fontId="1" fillId="0" borderId="8" xfId="1" applyFont="1" applyBorder="1" applyAlignment="1">
      <alignment vertical="center" wrapText="1"/>
    </xf>
    <xf numFmtId="0" fontId="1" fillId="0" borderId="7" xfId="1" applyFont="1" applyBorder="1" applyAlignment="1">
      <alignment vertical="center" wrapText="1"/>
    </xf>
    <xf numFmtId="0" fontId="20" fillId="0" borderId="1" xfId="0" applyFont="1" applyFill="1" applyBorder="1" applyAlignment="1">
      <alignment horizontal="center" vertical="center" wrapText="1"/>
    </xf>
    <xf numFmtId="166" fontId="7" fillId="0" borderId="1" xfId="0" applyNumberFormat="1" applyFont="1" applyBorder="1" applyAlignment="1">
      <alignment horizontal="center" vertical="center"/>
    </xf>
    <xf numFmtId="166" fontId="1" fillId="2" borderId="1" xfId="0" applyNumberFormat="1" applyFont="1" applyFill="1" applyBorder="1" applyAlignment="1">
      <alignment horizontal="center" vertical="center"/>
    </xf>
    <xf numFmtId="0" fontId="8" fillId="0" borderId="0" xfId="3" applyFont="1" applyAlignment="1">
      <alignment horizontal="center"/>
    </xf>
    <xf numFmtId="0" fontId="11" fillId="0" borderId="0" xfId="1" applyFont="1" applyAlignment="1">
      <alignment horizontal="center" wrapText="1"/>
    </xf>
    <xf numFmtId="0" fontId="1" fillId="0" borderId="0" xfId="1" applyFont="1" applyAlignment="1">
      <alignment horizontal="center"/>
    </xf>
    <xf numFmtId="0" fontId="11" fillId="0" borderId="0" xfId="1" applyFont="1" applyAlignment="1">
      <alignment horizontal="center"/>
    </xf>
    <xf numFmtId="0" fontId="3" fillId="0" borderId="3" xfId="1" applyFont="1" applyBorder="1" applyAlignment="1">
      <alignment horizontal="left" vertical="center" wrapText="1"/>
    </xf>
    <xf numFmtId="0" fontId="2" fillId="0" borderId="1" xfId="1" applyFont="1" applyBorder="1" applyAlignment="1">
      <alignment horizontal="center" vertical="center" wrapText="1"/>
    </xf>
    <xf numFmtId="0" fontId="12" fillId="0" borderId="2" xfId="1" applyFont="1" applyBorder="1" applyAlignment="1">
      <alignment horizontal="center" vertical="center" wrapText="1"/>
    </xf>
    <xf numFmtId="0" fontId="12" fillId="0" borderId="8" xfId="1" applyFont="1" applyBorder="1" applyAlignment="1">
      <alignment horizontal="center" vertical="center" wrapText="1"/>
    </xf>
    <xf numFmtId="0" fontId="12" fillId="0" borderId="7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left" vertical="center"/>
    </xf>
    <xf numFmtId="0" fontId="3" fillId="0" borderId="0" xfId="1" applyFont="1" applyBorder="1" applyAlignment="1">
      <alignment horizontal="left" vertical="center"/>
    </xf>
    <xf numFmtId="0" fontId="1" fillId="0" borderId="2" xfId="1" applyFont="1" applyBorder="1" applyAlignment="1">
      <alignment horizontal="center" vertical="center"/>
    </xf>
    <xf numFmtId="0" fontId="1" fillId="0" borderId="8" xfId="1" applyFont="1" applyBorder="1" applyAlignment="1">
      <alignment horizontal="center" vertical="center"/>
    </xf>
    <xf numFmtId="0" fontId="1" fillId="0" borderId="7" xfId="1" applyFont="1" applyBorder="1" applyAlignment="1">
      <alignment horizontal="center" vertical="center"/>
    </xf>
    <xf numFmtId="0" fontId="1" fillId="0" borderId="1" xfId="1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 wrapText="1"/>
    </xf>
    <xf numFmtId="0" fontId="8" fillId="0" borderId="3" xfId="0" applyFont="1" applyFill="1" applyBorder="1" applyAlignment="1">
      <alignment horizontal="left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7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 shrinkToFit="1"/>
    </xf>
    <xf numFmtId="0" fontId="2" fillId="0" borderId="9" xfId="0" applyFont="1" applyBorder="1" applyAlignment="1">
      <alignment horizontal="center" vertical="center" wrapText="1" shrinkToFit="1"/>
    </xf>
    <xf numFmtId="0" fontId="2" fillId="0" borderId="4" xfId="0" applyFont="1" applyBorder="1" applyAlignment="1">
      <alignment horizontal="center" vertical="center" wrapText="1" shrinkToFit="1"/>
    </xf>
    <xf numFmtId="0" fontId="2" fillId="0" borderId="12" xfId="0" applyFont="1" applyBorder="1" applyAlignment="1">
      <alignment horizontal="center" vertical="center" wrapText="1" shrinkToFit="1"/>
    </xf>
    <xf numFmtId="0" fontId="2" fillId="0" borderId="10" xfId="0" applyFont="1" applyBorder="1" applyAlignment="1">
      <alignment horizontal="center" vertical="center" wrapText="1" shrinkToFit="1"/>
    </xf>
    <xf numFmtId="0" fontId="2" fillId="0" borderId="13" xfId="0" applyFont="1" applyBorder="1" applyAlignment="1">
      <alignment horizontal="center" vertical="center" wrapText="1" shrinkToFit="1"/>
    </xf>
    <xf numFmtId="0" fontId="3" fillId="0" borderId="0" xfId="1" applyFont="1" applyBorder="1" applyAlignment="1">
      <alignment horizontal="left" vertical="center" wrapText="1"/>
    </xf>
  </cellXfs>
  <cellStyles count="40">
    <cellStyle name="_прил 23-27 ЧЭ ХВС" xfId="7"/>
    <cellStyle name="AFE" xfId="8"/>
    <cellStyle name="Alilciue [0]_AAA" xfId="9"/>
    <cellStyle name="Alilciue_AAA" xfId="10"/>
    <cellStyle name="Äĺíĺćíűé_AN" xfId="11"/>
    <cellStyle name="Alilciue_IKGPR" xfId="12"/>
    <cellStyle name="Äĺíĺćíűé_KOTELPR" xfId="13"/>
    <cellStyle name="Alilciue_RAZRAD" xfId="14"/>
    <cellStyle name="Äĺíĺćíűé_REG" xfId="15"/>
    <cellStyle name="Iau?iue_AAA" xfId="16"/>
    <cellStyle name="Îáű÷íűé_1 číä óä10" xfId="17"/>
    <cellStyle name="Nun??c [0]_AAA" xfId="18"/>
    <cellStyle name="Nun??c_AAA" xfId="19"/>
    <cellStyle name="Ňűń˙÷č [0]_1 číä óä10" xfId="20"/>
    <cellStyle name="Ňűń˙÷č_1 číä óä10" xfId="21"/>
    <cellStyle name="Ôčíŕíńîâűé [0]_ATPCD30" xfId="22"/>
    <cellStyle name="Ôčíŕíńîâűé_ATPCD30" xfId="23"/>
    <cellStyle name="Денежный [0Э_11DXATP" xfId="24"/>
    <cellStyle name="Обычный" xfId="0" builtinId="0"/>
    <cellStyle name="Обычный 2" xfId="5"/>
    <cellStyle name="Обычный 2_ООО Тепловая компания (печора)" xfId="1"/>
    <cellStyle name="Обычный 3" xfId="25"/>
    <cellStyle name="Обычный 4" xfId="26"/>
    <cellStyle name="Обычный 5" xfId="27"/>
    <cellStyle name="Обычный 5 2" xfId="28"/>
    <cellStyle name="Обычный 5 3" xfId="29"/>
    <cellStyle name="Обычный 6" xfId="30"/>
    <cellStyle name="Обычный 7" xfId="31"/>
    <cellStyle name="Обычный 8" xfId="32"/>
    <cellStyle name="Обычный_PP_PitWater" xfId="3"/>
    <cellStyle name="Процентный 2" xfId="6"/>
    <cellStyle name="Процентный 3" xfId="33"/>
    <cellStyle name="Процентный 4" xfId="34"/>
    <cellStyle name="Процентный 5" xfId="35"/>
    <cellStyle name="Процентный 6" xfId="36"/>
    <cellStyle name="Стиль 1" xfId="2"/>
    <cellStyle name="Тысячи [0]_1 инд уд10" xfId="37"/>
    <cellStyle name="Тысячи_1 инд уд10" xfId="38"/>
    <cellStyle name="Финансовый" xfId="4" builtinId="3"/>
    <cellStyle name="Финансовый 2" xfId="3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  <pageSetUpPr fitToPage="1"/>
  </sheetPr>
  <dimension ref="A1:C25"/>
  <sheetViews>
    <sheetView zoomScaleNormal="100" zoomScaleSheetLayoutView="115" workbookViewId="0">
      <selection activeCell="A2" sqref="A2:B2"/>
    </sheetView>
  </sheetViews>
  <sheetFormatPr defaultColWidth="9.140625" defaultRowHeight="15.75" x14ac:dyDescent="0.25"/>
  <cols>
    <col min="1" max="1" width="51.28515625" style="7" customWidth="1"/>
    <col min="2" max="2" width="67.140625" style="7" customWidth="1"/>
    <col min="3" max="3" width="7" style="7" customWidth="1"/>
    <col min="4" max="4" width="6.7109375" style="7" customWidth="1"/>
    <col min="5" max="16384" width="9.140625" style="7"/>
  </cols>
  <sheetData>
    <row r="1" spans="1:2" s="4" customFormat="1" ht="18.75" x14ac:dyDescent="0.3">
      <c r="A1" s="85" t="s">
        <v>34</v>
      </c>
      <c r="B1" s="85"/>
    </row>
    <row r="2" spans="1:2" s="4" customFormat="1" ht="18.75" x14ac:dyDescent="0.3">
      <c r="A2" s="86" t="s">
        <v>88</v>
      </c>
      <c r="B2" s="86"/>
    </row>
    <row r="3" spans="1:2" s="4" customFormat="1" ht="18.75" x14ac:dyDescent="0.3">
      <c r="A3" s="87"/>
      <c r="B3" s="88"/>
    </row>
    <row r="4" spans="1:2" s="4" customFormat="1" ht="18.75" x14ac:dyDescent="0.3">
      <c r="A4" s="89" t="s">
        <v>25</v>
      </c>
      <c r="B4" s="89"/>
    </row>
    <row r="5" spans="1:2" ht="27" customHeight="1" x14ac:dyDescent="0.25">
      <c r="A5" s="5" t="s">
        <v>26</v>
      </c>
      <c r="B5" s="6" t="s">
        <v>84</v>
      </c>
    </row>
    <row r="6" spans="1:2" ht="42" customHeight="1" x14ac:dyDescent="0.25">
      <c r="A6" s="5" t="s">
        <v>27</v>
      </c>
      <c r="B6" s="8" t="s">
        <v>32</v>
      </c>
    </row>
    <row r="7" spans="1:2" ht="38.25" customHeight="1" x14ac:dyDescent="0.25">
      <c r="A7" s="5" t="s">
        <v>28</v>
      </c>
      <c r="B7" s="8" t="s">
        <v>29</v>
      </c>
    </row>
    <row r="8" spans="1:2" ht="33" customHeight="1" x14ac:dyDescent="0.25">
      <c r="A8" s="5" t="s">
        <v>30</v>
      </c>
      <c r="B8" s="6" t="s">
        <v>31</v>
      </c>
    </row>
    <row r="9" spans="1:2" s="11" customFormat="1" x14ac:dyDescent="0.25">
      <c r="A9" s="9"/>
      <c r="B9" s="10"/>
    </row>
    <row r="11" spans="1:2" hidden="1" x14ac:dyDescent="0.25">
      <c r="A11" s="7" t="s">
        <v>86</v>
      </c>
      <c r="B11" s="61"/>
    </row>
    <row r="12" spans="1:2" hidden="1" x14ac:dyDescent="0.25">
      <c r="B12" s="62" t="s">
        <v>87</v>
      </c>
    </row>
    <row r="20" spans="1:3" x14ac:dyDescent="0.25">
      <c r="C20" s="12"/>
    </row>
    <row r="22" spans="1:3" x14ac:dyDescent="0.25">
      <c r="C22" s="13"/>
    </row>
    <row r="25" spans="1:3" s="11" customFormat="1" x14ac:dyDescent="0.25">
      <c r="A25" s="7"/>
      <c r="B25" s="7"/>
      <c r="C25" s="7"/>
    </row>
  </sheetData>
  <mergeCells count="4">
    <mergeCell ref="A1:B1"/>
    <mergeCell ref="A2:B2"/>
    <mergeCell ref="A3:B3"/>
    <mergeCell ref="A4:B4"/>
  </mergeCells>
  <printOptions horizontalCentered="1"/>
  <pageMargins left="1.1811023622047245" right="0.39370078740157483" top="0.39370078740157483" bottom="0.39370078740157483" header="0.31496062992125984" footer="0.31496062992125984"/>
  <pageSetup paperSize="9" scale="7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  <pageSetUpPr fitToPage="1"/>
  </sheetPr>
  <dimension ref="A1:X51"/>
  <sheetViews>
    <sheetView zoomScale="80" zoomScaleNormal="80" zoomScaleSheetLayoutView="80" workbookViewId="0">
      <selection activeCell="D23" sqref="D23"/>
    </sheetView>
  </sheetViews>
  <sheetFormatPr defaultColWidth="9.140625" defaultRowHeight="12.75" x14ac:dyDescent="0.2"/>
  <cols>
    <col min="1" max="1" width="6.7109375" style="34" customWidth="1"/>
    <col min="2" max="2" width="59.7109375" style="34" customWidth="1"/>
    <col min="3" max="3" width="12.140625" style="34" customWidth="1"/>
    <col min="4" max="4" width="14.28515625" style="34" bestFit="1" customWidth="1"/>
    <col min="5" max="6" width="12.42578125" style="34" bestFit="1" customWidth="1"/>
    <col min="7" max="7" width="14.28515625" style="34" bestFit="1" customWidth="1"/>
    <col min="8" max="11" width="14.28515625" style="34" hidden="1" customWidth="1"/>
    <col min="12" max="12" width="14.42578125" style="34" hidden="1" customWidth="1"/>
    <col min="13" max="13" width="14" style="34" hidden="1" customWidth="1"/>
    <col min="14" max="14" width="14.28515625" style="34" hidden="1" customWidth="1"/>
    <col min="15" max="15" width="13" style="34" hidden="1" customWidth="1"/>
    <col min="16" max="23" width="13.7109375" style="34" hidden="1" customWidth="1"/>
    <col min="24" max="16384" width="9.140625" style="34"/>
  </cols>
  <sheetData>
    <row r="1" spans="1:24" s="18" customFormat="1" ht="19.5" customHeight="1" x14ac:dyDescent="0.3">
      <c r="A1" s="94" t="s">
        <v>79</v>
      </c>
      <c r="B1" s="94"/>
      <c r="C1" s="94"/>
      <c r="D1" s="95"/>
      <c r="E1" s="95"/>
      <c r="F1" s="95"/>
      <c r="G1" s="95"/>
    </row>
    <row r="2" spans="1:24" s="18" customFormat="1" ht="18.75" customHeight="1" x14ac:dyDescent="0.3">
      <c r="A2" s="90" t="s">
        <v>35</v>
      </c>
      <c r="B2" s="90" t="s">
        <v>36</v>
      </c>
      <c r="C2" s="90" t="s">
        <v>6</v>
      </c>
      <c r="D2" s="96" t="s">
        <v>37</v>
      </c>
      <c r="E2" s="97"/>
      <c r="F2" s="97"/>
      <c r="G2" s="98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7"/>
      <c r="X2" s="70"/>
    </row>
    <row r="3" spans="1:24" s="19" customFormat="1" ht="29.25" customHeight="1" x14ac:dyDescent="0.2">
      <c r="A3" s="90"/>
      <c r="B3" s="90"/>
      <c r="C3" s="90"/>
      <c r="D3" s="91" t="s">
        <v>14</v>
      </c>
      <c r="E3" s="92"/>
      <c r="F3" s="92"/>
      <c r="G3" s="93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9"/>
      <c r="X3" s="71"/>
    </row>
    <row r="4" spans="1:24" s="19" customFormat="1" ht="21" customHeight="1" x14ac:dyDescent="0.2">
      <c r="A4" s="90"/>
      <c r="B4" s="90"/>
      <c r="C4" s="90"/>
      <c r="D4" s="90" t="s">
        <v>85</v>
      </c>
      <c r="E4" s="90"/>
      <c r="F4" s="90"/>
      <c r="G4" s="90"/>
      <c r="H4" s="90" t="s">
        <v>89</v>
      </c>
      <c r="I4" s="90"/>
      <c r="J4" s="90"/>
      <c r="K4" s="90"/>
      <c r="L4" s="90" t="s">
        <v>90</v>
      </c>
      <c r="M4" s="90"/>
      <c r="N4" s="90"/>
      <c r="O4" s="90"/>
      <c r="P4" s="90" t="s">
        <v>91</v>
      </c>
      <c r="Q4" s="90"/>
      <c r="R4" s="90"/>
      <c r="S4" s="90"/>
      <c r="T4" s="90" t="s">
        <v>92</v>
      </c>
      <c r="U4" s="90"/>
      <c r="V4" s="90"/>
      <c r="W4" s="90"/>
    </row>
    <row r="5" spans="1:24" s="19" customFormat="1" ht="20.25" customHeight="1" x14ac:dyDescent="0.2">
      <c r="A5" s="90"/>
      <c r="B5" s="90"/>
      <c r="C5" s="90"/>
      <c r="D5" s="20" t="s">
        <v>38</v>
      </c>
      <c r="E5" s="90" t="s">
        <v>39</v>
      </c>
      <c r="F5" s="90"/>
      <c r="G5" s="90"/>
      <c r="H5" s="20" t="s">
        <v>38</v>
      </c>
      <c r="I5" s="90" t="s">
        <v>39</v>
      </c>
      <c r="J5" s="90"/>
      <c r="K5" s="90"/>
      <c r="L5" s="20" t="s">
        <v>38</v>
      </c>
      <c r="M5" s="90" t="s">
        <v>39</v>
      </c>
      <c r="N5" s="90"/>
      <c r="O5" s="90"/>
      <c r="P5" s="57" t="s">
        <v>38</v>
      </c>
      <c r="Q5" s="90" t="s">
        <v>39</v>
      </c>
      <c r="R5" s="90"/>
      <c r="S5" s="90"/>
      <c r="T5" s="57" t="s">
        <v>38</v>
      </c>
      <c r="U5" s="90" t="s">
        <v>39</v>
      </c>
      <c r="V5" s="90"/>
      <c r="W5" s="90"/>
    </row>
    <row r="6" spans="1:24" s="19" customFormat="1" ht="19.5" customHeight="1" x14ac:dyDescent="0.2">
      <c r="A6" s="90"/>
      <c r="B6" s="90"/>
      <c r="C6" s="90"/>
      <c r="D6" s="20" t="s">
        <v>40</v>
      </c>
      <c r="E6" s="20" t="s">
        <v>41</v>
      </c>
      <c r="F6" s="20" t="s">
        <v>42</v>
      </c>
      <c r="G6" s="20" t="s">
        <v>40</v>
      </c>
      <c r="H6" s="20" t="s">
        <v>40</v>
      </c>
      <c r="I6" s="50" t="s">
        <v>41</v>
      </c>
      <c r="J6" s="50" t="s">
        <v>42</v>
      </c>
      <c r="K6" s="44" t="s">
        <v>40</v>
      </c>
      <c r="L6" s="20" t="s">
        <v>40</v>
      </c>
      <c r="M6" s="55" t="s">
        <v>41</v>
      </c>
      <c r="N6" s="55" t="s">
        <v>42</v>
      </c>
      <c r="O6" s="55" t="s">
        <v>40</v>
      </c>
      <c r="P6" s="57" t="s">
        <v>40</v>
      </c>
      <c r="Q6" s="57" t="s">
        <v>41</v>
      </c>
      <c r="R6" s="57" t="s">
        <v>42</v>
      </c>
      <c r="S6" s="57" t="s">
        <v>40</v>
      </c>
      <c r="T6" s="57" t="s">
        <v>40</v>
      </c>
      <c r="U6" s="57" t="s">
        <v>41</v>
      </c>
      <c r="V6" s="57" t="s">
        <v>42</v>
      </c>
      <c r="W6" s="57" t="s">
        <v>40</v>
      </c>
    </row>
    <row r="7" spans="1:24" s="22" customFormat="1" ht="15" x14ac:dyDescent="0.2">
      <c r="A7" s="20">
        <v>1</v>
      </c>
      <c r="B7" s="20">
        <v>2</v>
      </c>
      <c r="C7" s="57">
        <v>3</v>
      </c>
      <c r="D7" s="20">
        <f>C7+1</f>
        <v>4</v>
      </c>
      <c r="E7" s="20">
        <v>5</v>
      </c>
      <c r="F7" s="20">
        <v>6</v>
      </c>
      <c r="G7" s="20">
        <v>7</v>
      </c>
      <c r="H7" s="20">
        <v>8</v>
      </c>
      <c r="I7" s="50">
        <f>H7+1</f>
        <v>9</v>
      </c>
      <c r="J7" s="50">
        <f t="shared" ref="J7" si="0">I7+1</f>
        <v>10</v>
      </c>
      <c r="K7" s="44">
        <f t="shared" ref="K7:L7" si="1">J7+1</f>
        <v>11</v>
      </c>
      <c r="L7" s="44">
        <f t="shared" si="1"/>
        <v>12</v>
      </c>
      <c r="M7" s="55">
        <f>L7+1</f>
        <v>13</v>
      </c>
      <c r="N7" s="55">
        <f t="shared" ref="N7" si="2">M7+1</f>
        <v>14</v>
      </c>
      <c r="O7" s="55">
        <f t="shared" ref="O7" si="3">N7+1</f>
        <v>15</v>
      </c>
      <c r="P7" s="57">
        <f t="shared" ref="P7" si="4">O7+1</f>
        <v>16</v>
      </c>
      <c r="Q7" s="57">
        <f>P7+1</f>
        <v>17</v>
      </c>
      <c r="R7" s="57">
        <f t="shared" ref="R7" si="5">Q7+1</f>
        <v>18</v>
      </c>
      <c r="S7" s="57">
        <f t="shared" ref="S7" si="6">R7+1</f>
        <v>19</v>
      </c>
      <c r="T7" s="57">
        <f t="shared" ref="T7" si="7">S7+1</f>
        <v>20</v>
      </c>
      <c r="U7" s="57">
        <f>T7+1</f>
        <v>21</v>
      </c>
      <c r="V7" s="57">
        <f t="shared" ref="V7" si="8">U7+1</f>
        <v>22</v>
      </c>
      <c r="W7" s="57">
        <f t="shared" ref="W7" si="9">V7+1</f>
        <v>23</v>
      </c>
    </row>
    <row r="8" spans="1:24" s="22" customFormat="1" ht="17.25" customHeight="1" x14ac:dyDescent="0.2">
      <c r="A8" s="23" t="s">
        <v>1</v>
      </c>
      <c r="B8" s="24" t="s">
        <v>43</v>
      </c>
      <c r="C8" s="21" t="s">
        <v>13</v>
      </c>
      <c r="D8" s="46">
        <f>D9+D10</f>
        <v>1693740</v>
      </c>
      <c r="E8" s="46">
        <f t="shared" ref="E8:L8" si="10">E9+E10</f>
        <v>842399</v>
      </c>
      <c r="F8" s="46">
        <f t="shared" si="10"/>
        <v>678856</v>
      </c>
      <c r="G8" s="46">
        <f>G9+G10</f>
        <v>1521255</v>
      </c>
      <c r="H8" s="48">
        <f t="shared" si="10"/>
        <v>1658741</v>
      </c>
      <c r="I8" s="46">
        <f t="shared" ref="I8:J8" si="11">I9+I10</f>
        <v>0</v>
      </c>
      <c r="J8" s="46">
        <f t="shared" si="11"/>
        <v>0</v>
      </c>
      <c r="K8" s="46">
        <f>K9+K10</f>
        <v>0</v>
      </c>
      <c r="L8" s="46">
        <f t="shared" si="10"/>
        <v>1658741</v>
      </c>
      <c r="M8" s="46">
        <f t="shared" ref="M8:N8" si="12">M9+M10</f>
        <v>0</v>
      </c>
      <c r="N8" s="46">
        <f t="shared" si="12"/>
        <v>0</v>
      </c>
      <c r="O8" s="46">
        <f>O9+O10</f>
        <v>0</v>
      </c>
      <c r="P8" s="46">
        <f t="shared" ref="P8:R8" si="13">P9+P10</f>
        <v>1658741</v>
      </c>
      <c r="Q8" s="46">
        <f t="shared" si="13"/>
        <v>0</v>
      </c>
      <c r="R8" s="46">
        <f t="shared" si="13"/>
        <v>0</v>
      </c>
      <c r="S8" s="46">
        <f>S9+S10</f>
        <v>0</v>
      </c>
      <c r="T8" s="46">
        <f t="shared" ref="T8:V8" si="14">T9+T10</f>
        <v>1658741</v>
      </c>
      <c r="U8" s="46">
        <f t="shared" si="14"/>
        <v>0</v>
      </c>
      <c r="V8" s="46">
        <f t="shared" si="14"/>
        <v>0</v>
      </c>
      <c r="W8" s="46">
        <f>W9+W10</f>
        <v>0</v>
      </c>
    </row>
    <row r="9" spans="1:24" s="22" customFormat="1" ht="15" x14ac:dyDescent="0.2">
      <c r="A9" s="25" t="s">
        <v>16</v>
      </c>
      <c r="B9" s="26" t="s">
        <v>44</v>
      </c>
      <c r="C9" s="21" t="s">
        <v>13</v>
      </c>
      <c r="D9" s="46">
        <v>1693740</v>
      </c>
      <c r="E9" s="46">
        <v>842399</v>
      </c>
      <c r="F9" s="46">
        <v>678856</v>
      </c>
      <c r="G9" s="46">
        <f>E9+F9</f>
        <v>1521255</v>
      </c>
      <c r="H9" s="48">
        <v>1658741</v>
      </c>
      <c r="I9" s="63"/>
      <c r="J9" s="63"/>
      <c r="K9" s="46">
        <f>I9+J9</f>
        <v>0</v>
      </c>
      <c r="L9" s="46">
        <f>H9</f>
        <v>1658741</v>
      </c>
      <c r="M9" s="63"/>
      <c r="N9" s="63"/>
      <c r="O9" s="46">
        <f>M9+N9</f>
        <v>0</v>
      </c>
      <c r="P9" s="46">
        <f>L9</f>
        <v>1658741</v>
      </c>
      <c r="Q9" s="63"/>
      <c r="R9" s="63"/>
      <c r="S9" s="46">
        <f>Q9+R9</f>
        <v>0</v>
      </c>
      <c r="T9" s="46">
        <f>P9</f>
        <v>1658741</v>
      </c>
      <c r="U9" s="63"/>
      <c r="V9" s="63"/>
      <c r="W9" s="46">
        <f>U9+V9</f>
        <v>0</v>
      </c>
    </row>
    <row r="10" spans="1:24" s="22" customFormat="1" ht="15" x14ac:dyDescent="0.2">
      <c r="A10" s="25" t="s">
        <v>18</v>
      </c>
      <c r="B10" s="27" t="s">
        <v>45</v>
      </c>
      <c r="C10" s="21" t="s">
        <v>13</v>
      </c>
      <c r="D10" s="46"/>
      <c r="E10" s="46"/>
      <c r="F10" s="46"/>
      <c r="G10" s="46">
        <f>E10+F10</f>
        <v>0</v>
      </c>
      <c r="H10" s="48"/>
      <c r="I10" s="46"/>
      <c r="J10" s="46"/>
      <c r="K10" s="46">
        <f>I10+J10</f>
        <v>0</v>
      </c>
      <c r="L10" s="46"/>
      <c r="M10" s="46"/>
      <c r="N10" s="46"/>
      <c r="O10" s="46">
        <f>M10+N10</f>
        <v>0</v>
      </c>
      <c r="P10" s="46"/>
      <c r="Q10" s="46"/>
      <c r="R10" s="46"/>
      <c r="S10" s="46">
        <f>Q10+R10</f>
        <v>0</v>
      </c>
      <c r="T10" s="46"/>
      <c r="U10" s="46"/>
      <c r="V10" s="46"/>
      <c r="W10" s="46">
        <f>U10+V10</f>
        <v>0</v>
      </c>
    </row>
    <row r="11" spans="1:24" s="22" customFormat="1" ht="15" x14ac:dyDescent="0.2">
      <c r="A11" s="23" t="s">
        <v>2</v>
      </c>
      <c r="B11" s="24" t="s">
        <v>46</v>
      </c>
      <c r="C11" s="21" t="s">
        <v>13</v>
      </c>
      <c r="D11" s="46"/>
      <c r="E11" s="46"/>
      <c r="F11" s="46"/>
      <c r="G11" s="46"/>
      <c r="H11" s="48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46"/>
      <c r="V11" s="46"/>
      <c r="W11" s="46"/>
    </row>
    <row r="12" spans="1:24" s="22" customFormat="1" ht="18.75" customHeight="1" x14ac:dyDescent="0.2">
      <c r="A12" s="25" t="s">
        <v>0</v>
      </c>
      <c r="B12" s="28" t="s">
        <v>47</v>
      </c>
      <c r="C12" s="21" t="s">
        <v>13</v>
      </c>
      <c r="D12" s="46"/>
      <c r="E12" s="46"/>
      <c r="F12" s="46"/>
      <c r="G12" s="46">
        <f>E12+F12</f>
        <v>0</v>
      </c>
      <c r="H12" s="48"/>
      <c r="I12" s="46"/>
      <c r="J12" s="46"/>
      <c r="K12" s="46">
        <f>I12+J12</f>
        <v>0</v>
      </c>
      <c r="L12" s="46"/>
      <c r="M12" s="46"/>
      <c r="N12" s="46"/>
      <c r="O12" s="46">
        <f>M12+N12</f>
        <v>0</v>
      </c>
      <c r="P12" s="46"/>
      <c r="Q12" s="46"/>
      <c r="R12" s="46"/>
      <c r="S12" s="46">
        <f>Q12+R12</f>
        <v>0</v>
      </c>
      <c r="T12" s="46"/>
      <c r="U12" s="46"/>
      <c r="V12" s="46"/>
      <c r="W12" s="46">
        <f>U12+V12</f>
        <v>0</v>
      </c>
    </row>
    <row r="13" spans="1:24" s="22" customFormat="1" ht="15" x14ac:dyDescent="0.2">
      <c r="A13" s="25" t="s">
        <v>3</v>
      </c>
      <c r="B13" s="28" t="s">
        <v>48</v>
      </c>
      <c r="C13" s="21" t="s">
        <v>13</v>
      </c>
      <c r="D13" s="46">
        <f t="shared" ref="D13:F13" si="15">D8+D11-D12</f>
        <v>1693740</v>
      </c>
      <c r="E13" s="46">
        <f t="shared" si="15"/>
        <v>842399</v>
      </c>
      <c r="F13" s="46">
        <f t="shared" si="15"/>
        <v>678856</v>
      </c>
      <c r="G13" s="46">
        <f>G8+G11-G12</f>
        <v>1521255</v>
      </c>
      <c r="H13" s="48">
        <f t="shared" ref="H13:N13" si="16">H8+H11-H12</f>
        <v>1658741</v>
      </c>
      <c r="I13" s="46">
        <f t="shared" si="16"/>
        <v>0</v>
      </c>
      <c r="J13" s="46">
        <f t="shared" si="16"/>
        <v>0</v>
      </c>
      <c r="K13" s="46">
        <f>K8+K11-K12</f>
        <v>0</v>
      </c>
      <c r="L13" s="46">
        <f t="shared" si="16"/>
        <v>1658741</v>
      </c>
      <c r="M13" s="46">
        <f t="shared" si="16"/>
        <v>0</v>
      </c>
      <c r="N13" s="46">
        <f t="shared" si="16"/>
        <v>0</v>
      </c>
      <c r="O13" s="46">
        <f>O8+O11-O12</f>
        <v>0</v>
      </c>
      <c r="P13" s="46">
        <f t="shared" ref="P13:R13" si="17">P8+P11-P12</f>
        <v>1658741</v>
      </c>
      <c r="Q13" s="46">
        <f t="shared" si="17"/>
        <v>0</v>
      </c>
      <c r="R13" s="46">
        <f t="shared" si="17"/>
        <v>0</v>
      </c>
      <c r="S13" s="46">
        <f>S8+S11-S12</f>
        <v>0</v>
      </c>
      <c r="T13" s="46">
        <f t="shared" ref="T13:V13" si="18">T8+T11-T12</f>
        <v>1658741</v>
      </c>
      <c r="U13" s="46">
        <f t="shared" si="18"/>
        <v>0</v>
      </c>
      <c r="V13" s="46">
        <f t="shared" si="18"/>
        <v>0</v>
      </c>
      <c r="W13" s="46">
        <f>W8+W11-W12</f>
        <v>0</v>
      </c>
    </row>
    <row r="14" spans="1:24" s="22" customFormat="1" ht="15" x14ac:dyDescent="0.2">
      <c r="A14" s="25" t="s">
        <v>4</v>
      </c>
      <c r="B14" s="28" t="s">
        <v>49</v>
      </c>
      <c r="C14" s="21" t="s">
        <v>13</v>
      </c>
      <c r="D14" s="46">
        <f t="shared" ref="D14:L14" si="19">D15+D16</f>
        <v>0</v>
      </c>
      <c r="E14" s="46">
        <f t="shared" si="19"/>
        <v>0</v>
      </c>
      <c r="F14" s="46">
        <f t="shared" si="19"/>
        <v>0</v>
      </c>
      <c r="G14" s="46">
        <f t="shared" si="19"/>
        <v>0</v>
      </c>
      <c r="H14" s="48">
        <f t="shared" si="19"/>
        <v>0</v>
      </c>
      <c r="I14" s="46">
        <f t="shared" ref="I14:K14" si="20">I15+I16</f>
        <v>0</v>
      </c>
      <c r="J14" s="46">
        <f t="shared" si="20"/>
        <v>0</v>
      </c>
      <c r="K14" s="46">
        <f t="shared" si="20"/>
        <v>0</v>
      </c>
      <c r="L14" s="46">
        <f t="shared" si="19"/>
        <v>0</v>
      </c>
      <c r="M14" s="46">
        <f t="shared" ref="M14:P14" si="21">M15+M16</f>
        <v>0</v>
      </c>
      <c r="N14" s="46">
        <f t="shared" si="21"/>
        <v>0</v>
      </c>
      <c r="O14" s="46">
        <f t="shared" si="21"/>
        <v>0</v>
      </c>
      <c r="P14" s="46">
        <f t="shared" si="21"/>
        <v>0</v>
      </c>
      <c r="Q14" s="46">
        <f t="shared" ref="Q14:W14" si="22">Q15+Q16</f>
        <v>0</v>
      </c>
      <c r="R14" s="46">
        <f t="shared" si="22"/>
        <v>0</v>
      </c>
      <c r="S14" s="46">
        <f t="shared" si="22"/>
        <v>0</v>
      </c>
      <c r="T14" s="46">
        <f t="shared" si="22"/>
        <v>0</v>
      </c>
      <c r="U14" s="46">
        <f t="shared" si="22"/>
        <v>0</v>
      </c>
      <c r="V14" s="46">
        <f t="shared" si="22"/>
        <v>0</v>
      </c>
      <c r="W14" s="46">
        <f t="shared" si="22"/>
        <v>0</v>
      </c>
    </row>
    <row r="15" spans="1:24" s="22" customFormat="1" ht="18" customHeight="1" x14ac:dyDescent="0.2">
      <c r="A15" s="25" t="s">
        <v>9</v>
      </c>
      <c r="B15" s="26" t="s">
        <v>50</v>
      </c>
      <c r="C15" s="21" t="s">
        <v>13</v>
      </c>
      <c r="D15" s="46"/>
      <c r="E15" s="46"/>
      <c r="F15" s="46"/>
      <c r="G15" s="46">
        <f>E15+F15</f>
        <v>0</v>
      </c>
      <c r="H15" s="48"/>
      <c r="I15" s="46"/>
      <c r="J15" s="46"/>
      <c r="K15" s="46">
        <f>I15+J15</f>
        <v>0</v>
      </c>
      <c r="L15" s="46"/>
      <c r="M15" s="46"/>
      <c r="N15" s="46"/>
      <c r="O15" s="46">
        <f>M15+N15</f>
        <v>0</v>
      </c>
      <c r="P15" s="46"/>
      <c r="Q15" s="46"/>
      <c r="R15" s="46"/>
      <c r="S15" s="46">
        <f>Q15+R15</f>
        <v>0</v>
      </c>
      <c r="T15" s="46"/>
      <c r="U15" s="46"/>
      <c r="V15" s="46"/>
      <c r="W15" s="46">
        <f>U15+V15</f>
        <v>0</v>
      </c>
    </row>
    <row r="16" spans="1:24" s="22" customFormat="1" ht="18" customHeight="1" x14ac:dyDescent="0.2">
      <c r="A16" s="25" t="s">
        <v>51</v>
      </c>
      <c r="B16" s="26" t="s">
        <v>52</v>
      </c>
      <c r="C16" s="21" t="s">
        <v>13</v>
      </c>
      <c r="D16" s="46"/>
      <c r="E16" s="46"/>
      <c r="F16" s="46"/>
      <c r="G16" s="46">
        <f>E16+F16</f>
        <v>0</v>
      </c>
      <c r="H16" s="48"/>
      <c r="I16" s="46"/>
      <c r="J16" s="46"/>
      <c r="K16" s="46">
        <f>I16+J16</f>
        <v>0</v>
      </c>
      <c r="L16" s="46"/>
      <c r="M16" s="46"/>
      <c r="N16" s="46"/>
      <c r="O16" s="46">
        <f>M16+N16</f>
        <v>0</v>
      </c>
      <c r="P16" s="46"/>
      <c r="Q16" s="46"/>
      <c r="R16" s="46"/>
      <c r="S16" s="46">
        <f>Q16+R16</f>
        <v>0</v>
      </c>
      <c r="T16" s="46"/>
      <c r="U16" s="46"/>
      <c r="V16" s="46"/>
      <c r="W16" s="46">
        <f>U16+V16</f>
        <v>0</v>
      </c>
    </row>
    <row r="17" spans="1:23" s="30" customFormat="1" ht="18" customHeight="1" x14ac:dyDescent="0.2">
      <c r="A17" s="23" t="s">
        <v>53</v>
      </c>
      <c r="B17" s="24" t="s">
        <v>54</v>
      </c>
      <c r="C17" s="29" t="s">
        <v>13</v>
      </c>
      <c r="D17" s="47">
        <f t="shared" ref="D17:F17" si="23">D13-D14</f>
        <v>1693740</v>
      </c>
      <c r="E17" s="47">
        <f t="shared" si="23"/>
        <v>842399</v>
      </c>
      <c r="F17" s="47">
        <f t="shared" si="23"/>
        <v>678856</v>
      </c>
      <c r="G17" s="47">
        <f>G13-G14</f>
        <v>1521255</v>
      </c>
      <c r="H17" s="54">
        <f t="shared" ref="H17:N17" si="24">H13-H14</f>
        <v>1658741</v>
      </c>
      <c r="I17" s="47">
        <f t="shared" si="24"/>
        <v>0</v>
      </c>
      <c r="J17" s="47">
        <f t="shared" si="24"/>
        <v>0</v>
      </c>
      <c r="K17" s="47">
        <f>K13-K14</f>
        <v>0</v>
      </c>
      <c r="L17" s="47">
        <f t="shared" si="24"/>
        <v>1658741</v>
      </c>
      <c r="M17" s="47">
        <f t="shared" si="24"/>
        <v>0</v>
      </c>
      <c r="N17" s="47">
        <f t="shared" si="24"/>
        <v>0</v>
      </c>
      <c r="O17" s="47">
        <f>O13-O14</f>
        <v>0</v>
      </c>
      <c r="P17" s="47">
        <f t="shared" ref="P17:R17" si="25">P13-P14</f>
        <v>1658741</v>
      </c>
      <c r="Q17" s="47">
        <f t="shared" si="25"/>
        <v>0</v>
      </c>
      <c r="R17" s="47">
        <f t="shared" si="25"/>
        <v>0</v>
      </c>
      <c r="S17" s="47">
        <f>S13-S14</f>
        <v>0</v>
      </c>
      <c r="T17" s="47">
        <f t="shared" ref="T17:V17" si="26">T13-T14</f>
        <v>1658741</v>
      </c>
      <c r="U17" s="47">
        <f t="shared" si="26"/>
        <v>0</v>
      </c>
      <c r="V17" s="47">
        <f t="shared" si="26"/>
        <v>0</v>
      </c>
      <c r="W17" s="47">
        <f>W13-W14</f>
        <v>0</v>
      </c>
    </row>
    <row r="18" spans="1:23" s="22" customFormat="1" ht="18.75" customHeight="1" x14ac:dyDescent="0.2">
      <c r="A18" s="25" t="s">
        <v>55</v>
      </c>
      <c r="B18" s="28" t="s">
        <v>56</v>
      </c>
      <c r="C18" s="21" t="s">
        <v>13</v>
      </c>
      <c r="D18" s="46">
        <f t="shared" ref="D18" si="27">D19+D20+D21</f>
        <v>420000</v>
      </c>
      <c r="E18" s="46">
        <f>E19+E20+E21</f>
        <v>158509</v>
      </c>
      <c r="F18" s="46">
        <f>F19+F20+F21</f>
        <v>99181</v>
      </c>
      <c r="G18" s="46">
        <f>G19+G20+G21</f>
        <v>257690</v>
      </c>
      <c r="H18" s="48">
        <f t="shared" ref="H18:L18" si="28">H19+H20+H21</f>
        <v>420000</v>
      </c>
      <c r="I18" s="46">
        <f>I19+I20+I21</f>
        <v>0</v>
      </c>
      <c r="J18" s="46">
        <f>J19+J20+J21</f>
        <v>0</v>
      </c>
      <c r="K18" s="46">
        <f>K19+K20+K21</f>
        <v>0</v>
      </c>
      <c r="L18" s="46">
        <f t="shared" si="28"/>
        <v>420000</v>
      </c>
      <c r="M18" s="46">
        <f>M19+M20+M21</f>
        <v>0</v>
      </c>
      <c r="N18" s="46">
        <f>N19+N20+N21</f>
        <v>0</v>
      </c>
      <c r="O18" s="46">
        <f>O19+O20+O21</f>
        <v>0</v>
      </c>
      <c r="P18" s="46">
        <f t="shared" ref="P18" si="29">P19+P20+P21</f>
        <v>420000</v>
      </c>
      <c r="Q18" s="46">
        <f>Q19+Q20+Q21</f>
        <v>0</v>
      </c>
      <c r="R18" s="46">
        <f>R19+R20+R21</f>
        <v>0</v>
      </c>
      <c r="S18" s="46">
        <f>S19+S20+S21</f>
        <v>0</v>
      </c>
      <c r="T18" s="46">
        <f t="shared" ref="T18" si="30">T19+T20+T21</f>
        <v>420000</v>
      </c>
      <c r="U18" s="46">
        <f>U19+U20+U21</f>
        <v>0</v>
      </c>
      <c r="V18" s="46">
        <f>V19+V20+V21</f>
        <v>0</v>
      </c>
      <c r="W18" s="46">
        <f>W19+W20+W21</f>
        <v>0</v>
      </c>
    </row>
    <row r="19" spans="1:23" s="22" customFormat="1" ht="18" customHeight="1" x14ac:dyDescent="0.2">
      <c r="A19" s="25" t="s">
        <v>57</v>
      </c>
      <c r="B19" s="26" t="s">
        <v>58</v>
      </c>
      <c r="C19" s="21" t="s">
        <v>13</v>
      </c>
      <c r="D19" s="46"/>
      <c r="E19" s="46"/>
      <c r="F19" s="46"/>
      <c r="G19" s="46">
        <f>E19+F19</f>
        <v>0</v>
      </c>
      <c r="H19" s="48"/>
      <c r="I19" s="46"/>
      <c r="J19" s="46"/>
      <c r="K19" s="46">
        <f>I19+J19</f>
        <v>0</v>
      </c>
      <c r="L19" s="46"/>
      <c r="M19" s="46"/>
      <c r="N19" s="46"/>
      <c r="O19" s="46">
        <f>M19+N19</f>
        <v>0</v>
      </c>
      <c r="P19" s="46"/>
      <c r="Q19" s="46"/>
      <c r="R19" s="46"/>
      <c r="S19" s="46">
        <f>Q19+R19</f>
        <v>0</v>
      </c>
      <c r="T19" s="46"/>
      <c r="U19" s="46"/>
      <c r="V19" s="46"/>
      <c r="W19" s="46">
        <f>U19+V19</f>
        <v>0</v>
      </c>
    </row>
    <row r="20" spans="1:23" s="22" customFormat="1" ht="15" x14ac:dyDescent="0.2">
      <c r="A20" s="25" t="s">
        <v>59</v>
      </c>
      <c r="B20" s="26" t="s">
        <v>60</v>
      </c>
      <c r="C20" s="21" t="s">
        <v>13</v>
      </c>
      <c r="D20" s="46"/>
      <c r="E20" s="46"/>
      <c r="F20" s="46"/>
      <c r="G20" s="46">
        <f>E20+F20</f>
        <v>0</v>
      </c>
      <c r="H20" s="48"/>
      <c r="I20" s="46"/>
      <c r="J20" s="46"/>
      <c r="K20" s="46">
        <f>I20+J20</f>
        <v>0</v>
      </c>
      <c r="L20" s="46"/>
      <c r="M20" s="46"/>
      <c r="N20" s="46"/>
      <c r="O20" s="46">
        <f>M20+N20</f>
        <v>0</v>
      </c>
      <c r="P20" s="46"/>
      <c r="Q20" s="46"/>
      <c r="R20" s="46"/>
      <c r="S20" s="46">
        <f>Q20+R20</f>
        <v>0</v>
      </c>
      <c r="T20" s="46"/>
      <c r="U20" s="46"/>
      <c r="V20" s="46"/>
      <c r="W20" s="46">
        <f>U20+V20</f>
        <v>0</v>
      </c>
    </row>
    <row r="21" spans="1:23" s="22" customFormat="1" ht="15" x14ac:dyDescent="0.2">
      <c r="A21" s="25" t="s">
        <v>61</v>
      </c>
      <c r="B21" s="26" t="s">
        <v>62</v>
      </c>
      <c r="C21" s="21" t="s">
        <v>13</v>
      </c>
      <c r="D21" s="46">
        <v>420000</v>
      </c>
      <c r="E21" s="46">
        <v>158509</v>
      </c>
      <c r="F21" s="46">
        <v>99181</v>
      </c>
      <c r="G21" s="46">
        <f>E21+F21</f>
        <v>257690</v>
      </c>
      <c r="H21" s="48">
        <v>420000</v>
      </c>
      <c r="I21" s="63"/>
      <c r="J21" s="63"/>
      <c r="K21" s="46">
        <f>I21+J21</f>
        <v>0</v>
      </c>
      <c r="L21" s="46">
        <f>H21</f>
        <v>420000</v>
      </c>
      <c r="M21" s="63"/>
      <c r="N21" s="63"/>
      <c r="O21" s="46">
        <f>M21+N21</f>
        <v>0</v>
      </c>
      <c r="P21" s="46">
        <f>L21</f>
        <v>420000</v>
      </c>
      <c r="Q21" s="63"/>
      <c r="R21" s="63"/>
      <c r="S21" s="46">
        <f>Q21+R21</f>
        <v>0</v>
      </c>
      <c r="T21" s="46">
        <f>P21</f>
        <v>420000</v>
      </c>
      <c r="U21" s="63"/>
      <c r="V21" s="63"/>
      <c r="W21" s="46">
        <f>U21+V21</f>
        <v>0</v>
      </c>
    </row>
    <row r="22" spans="1:23" s="22" customFormat="1" ht="15" x14ac:dyDescent="0.2">
      <c r="A22" s="23" t="s">
        <v>63</v>
      </c>
      <c r="B22" s="24" t="s">
        <v>64</v>
      </c>
      <c r="C22" s="21" t="s">
        <v>13</v>
      </c>
      <c r="D22" s="46">
        <f t="shared" ref="D22:E22" si="31">D17-D18</f>
        <v>1273740</v>
      </c>
      <c r="E22" s="46">
        <f t="shared" si="31"/>
        <v>683890</v>
      </c>
      <c r="F22" s="46">
        <f>F17-F18</f>
        <v>579675</v>
      </c>
      <c r="G22" s="46">
        <f>G17-G18</f>
        <v>1263565</v>
      </c>
      <c r="H22" s="48">
        <f t="shared" ref="H22:M22" si="32">H17-H18</f>
        <v>1238741</v>
      </c>
      <c r="I22" s="46">
        <f t="shared" si="32"/>
        <v>0</v>
      </c>
      <c r="J22" s="46">
        <f>J17-J18</f>
        <v>0</v>
      </c>
      <c r="K22" s="46">
        <f>K17-K18</f>
        <v>0</v>
      </c>
      <c r="L22" s="46">
        <f t="shared" si="32"/>
        <v>1238741</v>
      </c>
      <c r="M22" s="46">
        <f t="shared" si="32"/>
        <v>0</v>
      </c>
      <c r="N22" s="46">
        <f>N17-N18</f>
        <v>0</v>
      </c>
      <c r="O22" s="46">
        <f>O17-O18</f>
        <v>0</v>
      </c>
      <c r="P22" s="46">
        <f t="shared" ref="P22:Q22" si="33">P17-P18</f>
        <v>1238741</v>
      </c>
      <c r="Q22" s="46">
        <f t="shared" si="33"/>
        <v>0</v>
      </c>
      <c r="R22" s="46">
        <f>R17-R18</f>
        <v>0</v>
      </c>
      <c r="S22" s="46">
        <f>S17-S18</f>
        <v>0</v>
      </c>
      <c r="T22" s="46">
        <f t="shared" ref="T22:U22" si="34">T17-T18</f>
        <v>1238741</v>
      </c>
      <c r="U22" s="46">
        <f t="shared" si="34"/>
        <v>0</v>
      </c>
      <c r="V22" s="46">
        <f>V17-V18</f>
        <v>0</v>
      </c>
      <c r="W22" s="46">
        <f>W17-W18</f>
        <v>0</v>
      </c>
    </row>
    <row r="23" spans="1:23" s="22" customFormat="1" ht="15" x14ac:dyDescent="0.2">
      <c r="A23" s="23"/>
      <c r="B23" s="31" t="s">
        <v>65</v>
      </c>
      <c r="C23" s="21"/>
      <c r="D23" s="46">
        <f t="shared" ref="D23:E23" si="35">D24+D31+D34</f>
        <v>1273740</v>
      </c>
      <c r="E23" s="46">
        <f t="shared" si="35"/>
        <v>683890</v>
      </c>
      <c r="F23" s="46">
        <f>F24+F31+F34</f>
        <v>579675</v>
      </c>
      <c r="G23" s="46">
        <f>G24+G31+G34</f>
        <v>1263565</v>
      </c>
      <c r="H23" s="48">
        <f t="shared" ref="H23:M23" si="36">H24+H31+H34</f>
        <v>1238741</v>
      </c>
      <c r="I23" s="46">
        <f t="shared" si="36"/>
        <v>0</v>
      </c>
      <c r="J23" s="46">
        <f>J24+J31+J34</f>
        <v>0</v>
      </c>
      <c r="K23" s="46">
        <f>K24+K31+K34</f>
        <v>0</v>
      </c>
      <c r="L23" s="46">
        <f t="shared" si="36"/>
        <v>1238741</v>
      </c>
      <c r="M23" s="46">
        <f t="shared" si="36"/>
        <v>0</v>
      </c>
      <c r="N23" s="46">
        <f>N24+N31+N34</f>
        <v>0</v>
      </c>
      <c r="O23" s="46">
        <f>O24+O31+O34</f>
        <v>0</v>
      </c>
      <c r="P23" s="46">
        <f t="shared" ref="P23:Q23" si="37">P24+P31+P34</f>
        <v>1238741</v>
      </c>
      <c r="Q23" s="46">
        <f t="shared" si="37"/>
        <v>0</v>
      </c>
      <c r="R23" s="46">
        <f>R24+R31+R34</f>
        <v>0</v>
      </c>
      <c r="S23" s="46">
        <f>S24+S31+S34</f>
        <v>0</v>
      </c>
      <c r="T23" s="46">
        <f t="shared" ref="T23:U23" si="38">T24+T31+T34</f>
        <v>1238741</v>
      </c>
      <c r="U23" s="46">
        <f t="shared" si="38"/>
        <v>0</v>
      </c>
      <c r="V23" s="46">
        <f>V24+V31+V34</f>
        <v>0</v>
      </c>
      <c r="W23" s="46">
        <f>W24+W31+W34</f>
        <v>0</v>
      </c>
    </row>
    <row r="24" spans="1:23" s="30" customFormat="1" ht="14.25" x14ac:dyDescent="0.2">
      <c r="A24" s="23" t="s">
        <v>66</v>
      </c>
      <c r="B24" s="24" t="s">
        <v>67</v>
      </c>
      <c r="C24" s="29" t="s">
        <v>13</v>
      </c>
      <c r="D24" s="47">
        <f t="shared" ref="D24:L24" si="39">D25+D28</f>
        <v>0</v>
      </c>
      <c r="E24" s="47">
        <f t="shared" si="39"/>
        <v>0</v>
      </c>
      <c r="F24" s="47">
        <f t="shared" si="39"/>
        <v>0</v>
      </c>
      <c r="G24" s="47">
        <f t="shared" si="39"/>
        <v>0</v>
      </c>
      <c r="H24" s="54">
        <f t="shared" si="39"/>
        <v>0</v>
      </c>
      <c r="I24" s="47">
        <f t="shared" ref="I24:K24" si="40">I25+I28</f>
        <v>0</v>
      </c>
      <c r="J24" s="47">
        <f t="shared" si="40"/>
        <v>0</v>
      </c>
      <c r="K24" s="47">
        <f t="shared" si="40"/>
        <v>0</v>
      </c>
      <c r="L24" s="47">
        <f t="shared" si="39"/>
        <v>0</v>
      </c>
      <c r="M24" s="47">
        <f t="shared" ref="M24:P24" si="41">M25+M28</f>
        <v>0</v>
      </c>
      <c r="N24" s="47">
        <f t="shared" si="41"/>
        <v>0</v>
      </c>
      <c r="O24" s="47">
        <f t="shared" si="41"/>
        <v>0</v>
      </c>
      <c r="P24" s="47">
        <f t="shared" si="41"/>
        <v>0</v>
      </c>
      <c r="Q24" s="47">
        <f t="shared" ref="Q24:W24" si="42">Q25+Q28</f>
        <v>0</v>
      </c>
      <c r="R24" s="47">
        <f t="shared" si="42"/>
        <v>0</v>
      </c>
      <c r="S24" s="47">
        <f t="shared" si="42"/>
        <v>0</v>
      </c>
      <c r="T24" s="47">
        <f t="shared" si="42"/>
        <v>0</v>
      </c>
      <c r="U24" s="47">
        <f t="shared" si="42"/>
        <v>0</v>
      </c>
      <c r="V24" s="47">
        <f t="shared" si="42"/>
        <v>0</v>
      </c>
      <c r="W24" s="47">
        <f t="shared" si="42"/>
        <v>0</v>
      </c>
    </row>
    <row r="25" spans="1:23" s="22" customFormat="1" ht="15.75" customHeight="1" x14ac:dyDescent="0.2">
      <c r="A25" s="25"/>
      <c r="B25" s="26" t="s">
        <v>68</v>
      </c>
      <c r="C25" s="21" t="s">
        <v>13</v>
      </c>
      <c r="D25" s="46">
        <f t="shared" ref="D25:L25" si="43">D26+D27</f>
        <v>0</v>
      </c>
      <c r="E25" s="46">
        <f t="shared" si="43"/>
        <v>0</v>
      </c>
      <c r="F25" s="46">
        <f t="shared" si="43"/>
        <v>0</v>
      </c>
      <c r="G25" s="46">
        <f t="shared" si="43"/>
        <v>0</v>
      </c>
      <c r="H25" s="48">
        <f t="shared" si="43"/>
        <v>0</v>
      </c>
      <c r="I25" s="46">
        <f t="shared" ref="I25:K25" si="44">I26+I27</f>
        <v>0</v>
      </c>
      <c r="J25" s="46">
        <f t="shared" si="44"/>
        <v>0</v>
      </c>
      <c r="K25" s="46">
        <f t="shared" si="44"/>
        <v>0</v>
      </c>
      <c r="L25" s="46">
        <f t="shared" si="43"/>
        <v>0</v>
      </c>
      <c r="M25" s="46">
        <f t="shared" ref="M25:P25" si="45">M26+M27</f>
        <v>0</v>
      </c>
      <c r="N25" s="46">
        <f t="shared" si="45"/>
        <v>0</v>
      </c>
      <c r="O25" s="46">
        <f t="shared" si="45"/>
        <v>0</v>
      </c>
      <c r="P25" s="46">
        <f t="shared" si="45"/>
        <v>0</v>
      </c>
      <c r="Q25" s="46">
        <f t="shared" ref="Q25:W25" si="46">Q26+Q27</f>
        <v>0</v>
      </c>
      <c r="R25" s="46">
        <f t="shared" si="46"/>
        <v>0</v>
      </c>
      <c r="S25" s="46">
        <f t="shared" si="46"/>
        <v>0</v>
      </c>
      <c r="T25" s="46">
        <f t="shared" si="46"/>
        <v>0</v>
      </c>
      <c r="U25" s="46">
        <f t="shared" si="46"/>
        <v>0</v>
      </c>
      <c r="V25" s="46">
        <f t="shared" si="46"/>
        <v>0</v>
      </c>
      <c r="W25" s="46">
        <f t="shared" si="46"/>
        <v>0</v>
      </c>
    </row>
    <row r="26" spans="1:23" s="22" customFormat="1" ht="15" x14ac:dyDescent="0.2">
      <c r="A26" s="25"/>
      <c r="B26" s="27" t="s">
        <v>69</v>
      </c>
      <c r="C26" s="21" t="s">
        <v>13</v>
      </c>
      <c r="D26" s="46"/>
      <c r="E26" s="46"/>
      <c r="F26" s="46"/>
      <c r="G26" s="46">
        <f>E26+F26</f>
        <v>0</v>
      </c>
      <c r="H26" s="48"/>
      <c r="I26" s="46"/>
      <c r="J26" s="46"/>
      <c r="K26" s="46">
        <f>I26+J26</f>
        <v>0</v>
      </c>
      <c r="L26" s="46"/>
      <c r="M26" s="46"/>
      <c r="N26" s="46"/>
      <c r="O26" s="46">
        <f>M26+N26</f>
        <v>0</v>
      </c>
      <c r="P26" s="46"/>
      <c r="Q26" s="46"/>
      <c r="R26" s="46"/>
      <c r="S26" s="46">
        <f>Q26+R26</f>
        <v>0</v>
      </c>
      <c r="T26" s="46"/>
      <c r="U26" s="46"/>
      <c r="V26" s="46"/>
      <c r="W26" s="46">
        <f>U26+V26</f>
        <v>0</v>
      </c>
    </row>
    <row r="27" spans="1:23" s="22" customFormat="1" ht="15" x14ac:dyDescent="0.2">
      <c r="A27" s="25"/>
      <c r="B27" s="27" t="s">
        <v>70</v>
      </c>
      <c r="C27" s="21" t="s">
        <v>13</v>
      </c>
      <c r="D27" s="46"/>
      <c r="E27" s="46"/>
      <c r="F27" s="46"/>
      <c r="G27" s="46">
        <f>E27+F27</f>
        <v>0</v>
      </c>
      <c r="H27" s="48"/>
      <c r="I27" s="46"/>
      <c r="J27" s="46"/>
      <c r="K27" s="46">
        <f>I27+J27</f>
        <v>0</v>
      </c>
      <c r="L27" s="46"/>
      <c r="M27" s="46"/>
      <c r="N27" s="46"/>
      <c r="O27" s="46">
        <f>M27+N27</f>
        <v>0</v>
      </c>
      <c r="P27" s="46"/>
      <c r="Q27" s="46"/>
      <c r="R27" s="46"/>
      <c r="S27" s="46">
        <f>Q27+R27</f>
        <v>0</v>
      </c>
      <c r="T27" s="46"/>
      <c r="U27" s="46"/>
      <c r="V27" s="46"/>
      <c r="W27" s="46">
        <f>U27+V27</f>
        <v>0</v>
      </c>
    </row>
    <row r="28" spans="1:23" s="22" customFormat="1" ht="15" x14ac:dyDescent="0.2">
      <c r="A28" s="25" t="s">
        <v>71</v>
      </c>
      <c r="B28" s="26" t="s">
        <v>72</v>
      </c>
      <c r="C28" s="21" t="s">
        <v>13</v>
      </c>
      <c r="D28" s="46"/>
      <c r="E28" s="46">
        <f>E29+E30</f>
        <v>0</v>
      </c>
      <c r="F28" s="46">
        <f>F29+F30</f>
        <v>0</v>
      </c>
      <c r="G28" s="46">
        <f>G29+G30</f>
        <v>0</v>
      </c>
      <c r="H28" s="48"/>
      <c r="I28" s="46">
        <f>I29+I30</f>
        <v>0</v>
      </c>
      <c r="J28" s="46">
        <f>J29+J30</f>
        <v>0</v>
      </c>
      <c r="K28" s="46">
        <f>K29+K30</f>
        <v>0</v>
      </c>
      <c r="L28" s="46"/>
      <c r="M28" s="46">
        <f>M29+M30</f>
        <v>0</v>
      </c>
      <c r="N28" s="46">
        <f>N29+N30</f>
        <v>0</v>
      </c>
      <c r="O28" s="46">
        <f>O29+O30</f>
        <v>0</v>
      </c>
      <c r="P28" s="46"/>
      <c r="Q28" s="46">
        <f>Q29+Q30</f>
        <v>0</v>
      </c>
      <c r="R28" s="46">
        <f>R29+R30</f>
        <v>0</v>
      </c>
      <c r="S28" s="46">
        <f>S29+S30</f>
        <v>0</v>
      </c>
      <c r="T28" s="46"/>
      <c r="U28" s="46">
        <f>U29+U30</f>
        <v>0</v>
      </c>
      <c r="V28" s="46">
        <f>V29+V30</f>
        <v>0</v>
      </c>
      <c r="W28" s="46">
        <f>W29+W30</f>
        <v>0</v>
      </c>
    </row>
    <row r="29" spans="1:23" s="22" customFormat="1" ht="15" x14ac:dyDescent="0.2">
      <c r="A29" s="25"/>
      <c r="B29" s="27" t="s">
        <v>69</v>
      </c>
      <c r="C29" s="21" t="s">
        <v>13</v>
      </c>
      <c r="D29" s="46"/>
      <c r="E29" s="46"/>
      <c r="F29" s="46"/>
      <c r="G29" s="46">
        <f>E29+F29</f>
        <v>0</v>
      </c>
      <c r="H29" s="48"/>
      <c r="I29" s="46"/>
      <c r="J29" s="46"/>
      <c r="K29" s="46">
        <f>I29+J29</f>
        <v>0</v>
      </c>
      <c r="L29" s="46"/>
      <c r="M29" s="46"/>
      <c r="N29" s="46"/>
      <c r="O29" s="46">
        <f>M29+N29</f>
        <v>0</v>
      </c>
      <c r="P29" s="46"/>
      <c r="Q29" s="46"/>
      <c r="R29" s="46"/>
      <c r="S29" s="46">
        <f>Q29+R29</f>
        <v>0</v>
      </c>
      <c r="T29" s="46"/>
      <c r="U29" s="46"/>
      <c r="V29" s="46"/>
      <c r="W29" s="46">
        <f>U29+V29</f>
        <v>0</v>
      </c>
    </row>
    <row r="30" spans="1:23" s="22" customFormat="1" ht="15" x14ac:dyDescent="0.2">
      <c r="A30" s="25"/>
      <c r="B30" s="27" t="s">
        <v>70</v>
      </c>
      <c r="C30" s="21" t="s">
        <v>13</v>
      </c>
      <c r="D30" s="46"/>
      <c r="E30" s="46"/>
      <c r="F30" s="46"/>
      <c r="G30" s="46">
        <f>E30+F30</f>
        <v>0</v>
      </c>
      <c r="H30" s="48"/>
      <c r="I30" s="46"/>
      <c r="J30" s="46"/>
      <c r="K30" s="46">
        <f>I30+J30</f>
        <v>0</v>
      </c>
      <c r="L30" s="46"/>
      <c r="M30" s="46"/>
      <c r="N30" s="46"/>
      <c r="O30" s="46">
        <f>M30+N30</f>
        <v>0</v>
      </c>
      <c r="P30" s="46"/>
      <c r="Q30" s="46"/>
      <c r="R30" s="46"/>
      <c r="S30" s="46">
        <f>Q30+R30</f>
        <v>0</v>
      </c>
      <c r="T30" s="46"/>
      <c r="U30" s="46"/>
      <c r="V30" s="46"/>
      <c r="W30" s="46">
        <f>U30+V30</f>
        <v>0</v>
      </c>
    </row>
    <row r="31" spans="1:23" s="30" customFormat="1" ht="14.25" x14ac:dyDescent="0.2">
      <c r="A31" s="23" t="s">
        <v>73</v>
      </c>
      <c r="B31" s="32" t="s">
        <v>74</v>
      </c>
      <c r="C31" s="29" t="s">
        <v>13</v>
      </c>
      <c r="D31" s="47"/>
      <c r="E31" s="47">
        <f>E32+E33</f>
        <v>0</v>
      </c>
      <c r="F31" s="47">
        <f>F32+F33</f>
        <v>0</v>
      </c>
      <c r="G31" s="47">
        <f>G32+G33</f>
        <v>0</v>
      </c>
      <c r="H31" s="54"/>
      <c r="I31" s="47">
        <f>I32+I33</f>
        <v>0</v>
      </c>
      <c r="J31" s="47">
        <f>J32+J33</f>
        <v>0</v>
      </c>
      <c r="K31" s="47">
        <f>K32+K33</f>
        <v>0</v>
      </c>
      <c r="L31" s="47"/>
      <c r="M31" s="47">
        <f>M32+M33</f>
        <v>0</v>
      </c>
      <c r="N31" s="47">
        <f>N32+N33</f>
        <v>0</v>
      </c>
      <c r="O31" s="47">
        <f>O32+O33</f>
        <v>0</v>
      </c>
      <c r="P31" s="47"/>
      <c r="Q31" s="47">
        <f>Q32+Q33</f>
        <v>0</v>
      </c>
      <c r="R31" s="47">
        <f>R32+R33</f>
        <v>0</v>
      </c>
      <c r="S31" s="47">
        <f>S32+S33</f>
        <v>0</v>
      </c>
      <c r="T31" s="47"/>
      <c r="U31" s="47">
        <f>U32+U33</f>
        <v>0</v>
      </c>
      <c r="V31" s="47">
        <f>V32+V33</f>
        <v>0</v>
      </c>
      <c r="W31" s="47">
        <f>W32+W33</f>
        <v>0</v>
      </c>
    </row>
    <row r="32" spans="1:23" s="22" customFormat="1" ht="15" x14ac:dyDescent="0.2">
      <c r="A32" s="25"/>
      <c r="B32" s="27" t="s">
        <v>69</v>
      </c>
      <c r="C32" s="21" t="s">
        <v>13</v>
      </c>
      <c r="D32" s="46"/>
      <c r="E32" s="46"/>
      <c r="F32" s="46"/>
      <c r="G32" s="46">
        <f>E32+F32</f>
        <v>0</v>
      </c>
      <c r="H32" s="48"/>
      <c r="I32" s="46"/>
      <c r="J32" s="46"/>
      <c r="K32" s="46">
        <f>I32+J32</f>
        <v>0</v>
      </c>
      <c r="L32" s="46"/>
      <c r="M32" s="46"/>
      <c r="N32" s="46"/>
      <c r="O32" s="46">
        <f>M32+N32</f>
        <v>0</v>
      </c>
      <c r="P32" s="46"/>
      <c r="Q32" s="46"/>
      <c r="R32" s="46"/>
      <c r="S32" s="46">
        <f>Q32+R32</f>
        <v>0</v>
      </c>
      <c r="T32" s="46"/>
      <c r="U32" s="46"/>
      <c r="V32" s="46"/>
      <c r="W32" s="46">
        <f>U32+V32</f>
        <v>0</v>
      </c>
    </row>
    <row r="33" spans="1:23" s="22" customFormat="1" ht="15" x14ac:dyDescent="0.2">
      <c r="A33" s="25"/>
      <c r="B33" s="33" t="s">
        <v>75</v>
      </c>
      <c r="C33" s="21" t="s">
        <v>13</v>
      </c>
      <c r="D33" s="46"/>
      <c r="E33" s="46"/>
      <c r="F33" s="46"/>
      <c r="G33" s="46">
        <f>E33+F33</f>
        <v>0</v>
      </c>
      <c r="H33" s="48"/>
      <c r="I33" s="46"/>
      <c r="J33" s="46"/>
      <c r="K33" s="46">
        <f>I33+J33</f>
        <v>0</v>
      </c>
      <c r="L33" s="46"/>
      <c r="M33" s="46"/>
      <c r="N33" s="46"/>
      <c r="O33" s="46">
        <f>M33+N33</f>
        <v>0</v>
      </c>
      <c r="P33" s="46"/>
      <c r="Q33" s="46"/>
      <c r="R33" s="46"/>
      <c r="S33" s="46">
        <f>Q33+R33</f>
        <v>0</v>
      </c>
      <c r="T33" s="46"/>
      <c r="U33" s="46"/>
      <c r="V33" s="46"/>
      <c r="W33" s="46">
        <f>U33+V33</f>
        <v>0</v>
      </c>
    </row>
    <row r="34" spans="1:23" s="30" customFormat="1" ht="14.25" x14ac:dyDescent="0.2">
      <c r="A34" s="23" t="s">
        <v>76</v>
      </c>
      <c r="B34" s="32" t="s">
        <v>77</v>
      </c>
      <c r="C34" s="29" t="s">
        <v>13</v>
      </c>
      <c r="D34" s="47">
        <f t="shared" ref="D34:W34" si="47">D35+D36</f>
        <v>1273740</v>
      </c>
      <c r="E34" s="47">
        <f t="shared" si="47"/>
        <v>683890</v>
      </c>
      <c r="F34" s="47">
        <f t="shared" si="47"/>
        <v>579675</v>
      </c>
      <c r="G34" s="47">
        <f t="shared" si="47"/>
        <v>1263565</v>
      </c>
      <c r="H34" s="47">
        <f t="shared" si="47"/>
        <v>1238741</v>
      </c>
      <c r="I34" s="47">
        <f t="shared" si="47"/>
        <v>0</v>
      </c>
      <c r="J34" s="47">
        <f t="shared" si="47"/>
        <v>0</v>
      </c>
      <c r="K34" s="47">
        <f t="shared" si="47"/>
        <v>0</v>
      </c>
      <c r="L34" s="47">
        <f t="shared" si="47"/>
        <v>1238741</v>
      </c>
      <c r="M34" s="47">
        <f t="shared" si="47"/>
        <v>0</v>
      </c>
      <c r="N34" s="47">
        <f t="shared" si="47"/>
        <v>0</v>
      </c>
      <c r="O34" s="47">
        <f t="shared" si="47"/>
        <v>0</v>
      </c>
      <c r="P34" s="47">
        <f t="shared" si="47"/>
        <v>1238741</v>
      </c>
      <c r="Q34" s="47">
        <f t="shared" si="47"/>
        <v>0</v>
      </c>
      <c r="R34" s="47">
        <f t="shared" si="47"/>
        <v>0</v>
      </c>
      <c r="S34" s="47">
        <f t="shared" si="47"/>
        <v>0</v>
      </c>
      <c r="T34" s="47">
        <f t="shared" si="47"/>
        <v>1238741</v>
      </c>
      <c r="U34" s="47">
        <f t="shared" si="47"/>
        <v>0</v>
      </c>
      <c r="V34" s="47">
        <f t="shared" si="47"/>
        <v>0</v>
      </c>
      <c r="W34" s="47">
        <f t="shared" si="47"/>
        <v>0</v>
      </c>
    </row>
    <row r="35" spans="1:23" s="22" customFormat="1" ht="15" x14ac:dyDescent="0.2">
      <c r="A35" s="25"/>
      <c r="B35" s="27" t="s">
        <v>69</v>
      </c>
      <c r="C35" s="21" t="s">
        <v>13</v>
      </c>
      <c r="D35" s="46">
        <v>1273740</v>
      </c>
      <c r="E35" s="47">
        <v>683890</v>
      </c>
      <c r="F35" s="47">
        <v>579675</v>
      </c>
      <c r="G35" s="46">
        <f>E35+F35</f>
        <v>1263565</v>
      </c>
      <c r="H35" s="48">
        <v>1238741</v>
      </c>
      <c r="I35" s="65"/>
      <c r="J35" s="65"/>
      <c r="K35" s="46">
        <f>I35+J35</f>
        <v>0</v>
      </c>
      <c r="L35" s="46">
        <f>H35</f>
        <v>1238741</v>
      </c>
      <c r="M35" s="65"/>
      <c r="N35" s="65"/>
      <c r="O35" s="46">
        <f>M35+N35</f>
        <v>0</v>
      </c>
      <c r="P35" s="46">
        <f>L35</f>
        <v>1238741</v>
      </c>
      <c r="Q35" s="65"/>
      <c r="R35" s="65"/>
      <c r="S35" s="46">
        <f>Q35+R35</f>
        <v>0</v>
      </c>
      <c r="T35" s="46">
        <f>P35</f>
        <v>1238741</v>
      </c>
      <c r="U35" s="65"/>
      <c r="V35" s="65"/>
      <c r="W35" s="46">
        <f>U35+V35</f>
        <v>0</v>
      </c>
    </row>
    <row r="36" spans="1:23" s="22" customFormat="1" ht="15" x14ac:dyDescent="0.2">
      <c r="A36" s="25"/>
      <c r="B36" s="27" t="s">
        <v>78</v>
      </c>
      <c r="C36" s="21" t="s">
        <v>13</v>
      </c>
      <c r="D36" s="46"/>
      <c r="E36" s="46"/>
      <c r="F36" s="46"/>
      <c r="G36" s="46">
        <f>E36+F36</f>
        <v>0</v>
      </c>
      <c r="H36" s="46"/>
      <c r="I36" s="46"/>
      <c r="J36" s="46"/>
      <c r="K36" s="46">
        <f>I36+J36</f>
        <v>0</v>
      </c>
      <c r="L36" s="46"/>
      <c r="M36" s="46"/>
      <c r="N36" s="46"/>
      <c r="O36" s="46">
        <f>M36+N36</f>
        <v>0</v>
      </c>
      <c r="P36" s="46"/>
      <c r="Q36" s="46"/>
      <c r="R36" s="46"/>
      <c r="S36" s="46">
        <f>Q36+R36</f>
        <v>0</v>
      </c>
      <c r="T36" s="46"/>
      <c r="U36" s="46"/>
      <c r="V36" s="46"/>
      <c r="W36" s="46">
        <f>U36+V36</f>
        <v>0</v>
      </c>
    </row>
    <row r="37" spans="1:23" x14ac:dyDescent="0.2">
      <c r="I37" s="51"/>
      <c r="J37" s="51"/>
      <c r="M37" s="52"/>
      <c r="N37" s="52"/>
      <c r="O37" s="52"/>
      <c r="P37" s="52"/>
    </row>
    <row r="39" spans="1:23" ht="18.75" x14ac:dyDescent="0.3">
      <c r="B39" s="64"/>
      <c r="K39" s="51"/>
    </row>
    <row r="49" spans="12:14" x14ac:dyDescent="0.2">
      <c r="L49" s="53"/>
      <c r="M49" s="53"/>
    </row>
    <row r="50" spans="12:14" x14ac:dyDescent="0.2">
      <c r="L50" s="53"/>
      <c r="M50" s="53"/>
    </row>
    <row r="51" spans="12:14" x14ac:dyDescent="0.2">
      <c r="L51" s="53"/>
      <c r="M51" s="53"/>
      <c r="N51" s="53"/>
    </row>
  </sheetData>
  <mergeCells count="16">
    <mergeCell ref="A1:G1"/>
    <mergeCell ref="A2:A6"/>
    <mergeCell ref="B2:B6"/>
    <mergeCell ref="C2:C6"/>
    <mergeCell ref="D4:G4"/>
    <mergeCell ref="D2:G2"/>
    <mergeCell ref="P4:S4"/>
    <mergeCell ref="Q5:S5"/>
    <mergeCell ref="T4:W4"/>
    <mergeCell ref="U5:W5"/>
    <mergeCell ref="D3:G3"/>
    <mergeCell ref="M5:O5"/>
    <mergeCell ref="L4:O4"/>
    <mergeCell ref="E5:G5"/>
    <mergeCell ref="H4:K4"/>
    <mergeCell ref="I5:K5"/>
  </mergeCells>
  <printOptions horizontalCentered="1"/>
  <pageMargins left="0.39370078740157483" right="0.39370078740157483" top="1.1811023622047245" bottom="0.39370078740157483" header="0.31496062992125984" footer="0.31496062992125984"/>
  <pageSetup paperSize="9" scale="8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  <pageSetUpPr fitToPage="1"/>
  </sheetPr>
  <dimension ref="A1:P6"/>
  <sheetViews>
    <sheetView zoomScale="80" zoomScaleNormal="80" zoomScaleSheetLayoutView="85" workbookViewId="0">
      <selection activeCell="B19" sqref="B19"/>
    </sheetView>
  </sheetViews>
  <sheetFormatPr defaultColWidth="9.140625" defaultRowHeight="15" x14ac:dyDescent="0.25"/>
  <cols>
    <col min="1" max="1" width="5.5703125" style="1" customWidth="1"/>
    <col min="2" max="2" width="38.5703125" style="1" customWidth="1"/>
    <col min="3" max="3" width="13" style="1" customWidth="1"/>
    <col min="4" max="4" width="16.85546875" style="1" customWidth="1"/>
    <col min="5" max="8" width="15.5703125" style="1" hidden="1" customWidth="1"/>
    <col min="9" max="9" width="38.42578125" style="1" customWidth="1"/>
    <col min="10" max="10" width="12.85546875" style="1" customWidth="1"/>
    <col min="11" max="11" width="14.5703125" style="1" customWidth="1"/>
    <col min="12" max="15" width="14.5703125" style="1" hidden="1" customWidth="1"/>
    <col min="16" max="16384" width="9.140625" style="1"/>
  </cols>
  <sheetData>
    <row r="1" spans="1:16" ht="19.5" customHeight="1" x14ac:dyDescent="0.25">
      <c r="A1" s="101" t="s">
        <v>80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</row>
    <row r="2" spans="1:16" ht="23.25" customHeight="1" x14ac:dyDescent="0.25">
      <c r="A2" s="99" t="s">
        <v>5</v>
      </c>
      <c r="B2" s="100" t="s">
        <v>81</v>
      </c>
      <c r="C2" s="100"/>
      <c r="D2" s="100"/>
      <c r="E2" s="100"/>
      <c r="F2" s="100"/>
      <c r="G2" s="100"/>
      <c r="H2" s="100"/>
      <c r="I2" s="102" t="s">
        <v>82</v>
      </c>
      <c r="J2" s="103"/>
      <c r="K2" s="104"/>
      <c r="L2" s="78"/>
      <c r="M2" s="78"/>
      <c r="N2" s="78"/>
      <c r="O2" s="79"/>
      <c r="P2" s="72"/>
    </row>
    <row r="3" spans="1:16" ht="39" customHeight="1" x14ac:dyDescent="0.25">
      <c r="A3" s="99"/>
      <c r="B3" s="99" t="s">
        <v>10</v>
      </c>
      <c r="C3" s="99" t="s">
        <v>6</v>
      </c>
      <c r="D3" s="99" t="s">
        <v>7</v>
      </c>
      <c r="E3" s="99"/>
      <c r="F3" s="99"/>
      <c r="G3" s="99"/>
      <c r="H3" s="99"/>
      <c r="I3" s="99" t="s">
        <v>11</v>
      </c>
      <c r="J3" s="99" t="s">
        <v>6</v>
      </c>
      <c r="K3" s="58" t="s">
        <v>7</v>
      </c>
      <c r="L3" s="80"/>
      <c r="M3" s="80"/>
      <c r="N3" s="80"/>
      <c r="O3" s="81"/>
      <c r="P3" s="72"/>
    </row>
    <row r="4" spans="1:16" ht="24" customHeight="1" x14ac:dyDescent="0.25">
      <c r="A4" s="99"/>
      <c r="B4" s="99"/>
      <c r="C4" s="99"/>
      <c r="D4" s="37" t="s">
        <v>85</v>
      </c>
      <c r="E4" s="37" t="s">
        <v>89</v>
      </c>
      <c r="F4" s="58" t="s">
        <v>90</v>
      </c>
      <c r="G4" s="58" t="s">
        <v>91</v>
      </c>
      <c r="H4" s="37" t="s">
        <v>92</v>
      </c>
      <c r="I4" s="99"/>
      <c r="J4" s="99"/>
      <c r="K4" s="58" t="s">
        <v>85</v>
      </c>
      <c r="L4" s="58" t="s">
        <v>89</v>
      </c>
      <c r="M4" s="58" t="s">
        <v>90</v>
      </c>
      <c r="N4" s="58" t="s">
        <v>91</v>
      </c>
      <c r="O4" s="58" t="s">
        <v>92</v>
      </c>
    </row>
    <row r="5" spans="1:16" ht="15.75" x14ac:dyDescent="0.25">
      <c r="A5" s="37">
        <v>1</v>
      </c>
      <c r="B5" s="37">
        <v>2</v>
      </c>
      <c r="C5" s="37">
        <f>B5+1</f>
        <v>3</v>
      </c>
      <c r="D5" s="58">
        <f t="shared" ref="D5:O5" si="0">C5+1</f>
        <v>4</v>
      </c>
      <c r="E5" s="58">
        <f t="shared" si="0"/>
        <v>5</v>
      </c>
      <c r="F5" s="58">
        <f t="shared" si="0"/>
        <v>6</v>
      </c>
      <c r="G5" s="58">
        <f t="shared" si="0"/>
        <v>7</v>
      </c>
      <c r="H5" s="58">
        <f t="shared" si="0"/>
        <v>8</v>
      </c>
      <c r="I5" s="58">
        <v>5</v>
      </c>
      <c r="J5" s="58">
        <f t="shared" si="0"/>
        <v>6</v>
      </c>
      <c r="K5" s="58">
        <f t="shared" si="0"/>
        <v>7</v>
      </c>
      <c r="L5" s="58">
        <f t="shared" si="0"/>
        <v>8</v>
      </c>
      <c r="M5" s="58">
        <f t="shared" si="0"/>
        <v>9</v>
      </c>
      <c r="N5" s="58">
        <f t="shared" si="0"/>
        <v>10</v>
      </c>
      <c r="O5" s="58">
        <f t="shared" si="0"/>
        <v>11</v>
      </c>
    </row>
    <row r="6" spans="1:16" ht="41.25" customHeight="1" x14ac:dyDescent="0.25">
      <c r="A6" s="16" t="s">
        <v>16</v>
      </c>
      <c r="B6" s="43" t="s">
        <v>33</v>
      </c>
      <c r="C6" s="17" t="s">
        <v>8</v>
      </c>
      <c r="D6" s="83">
        <v>22339.150554384567</v>
      </c>
      <c r="E6" s="35">
        <v>22429.703549518825</v>
      </c>
      <c r="F6" s="35">
        <v>23060.980597584272</v>
      </c>
      <c r="G6" s="35">
        <v>23742.938401356056</v>
      </c>
      <c r="H6" s="35">
        <v>24463.252678242156</v>
      </c>
      <c r="I6" s="43" t="s">
        <v>33</v>
      </c>
      <c r="J6" s="17" t="s">
        <v>8</v>
      </c>
      <c r="K6" s="84">
        <v>22131.7</v>
      </c>
      <c r="L6" s="49"/>
      <c r="M6" s="49"/>
      <c r="N6" s="49"/>
      <c r="O6" s="36"/>
    </row>
  </sheetData>
  <mergeCells count="9">
    <mergeCell ref="B3:B4"/>
    <mergeCell ref="C3:C4"/>
    <mergeCell ref="A2:A4"/>
    <mergeCell ref="B2:H2"/>
    <mergeCell ref="A1:K1"/>
    <mergeCell ref="I3:I4"/>
    <mergeCell ref="J3:J4"/>
    <mergeCell ref="D3:H3"/>
    <mergeCell ref="I2:K2"/>
  </mergeCells>
  <phoneticPr fontId="5" type="noConversion"/>
  <printOptions horizontalCentered="1"/>
  <pageMargins left="0.39370078740157483" right="0.39370078740157483" top="1.1811023622047245" bottom="0.39370078740157483" header="0" footer="0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  <pageSetUpPr fitToPage="1"/>
  </sheetPr>
  <dimension ref="A1:P10"/>
  <sheetViews>
    <sheetView tabSelected="1" zoomScale="80" zoomScaleNormal="80" zoomScaleSheetLayoutView="85" workbookViewId="0">
      <selection activeCell="Q8" sqref="Q8"/>
    </sheetView>
  </sheetViews>
  <sheetFormatPr defaultColWidth="9.140625" defaultRowHeight="15" x14ac:dyDescent="0.25"/>
  <cols>
    <col min="1" max="1" width="5.5703125" style="1" customWidth="1"/>
    <col min="2" max="2" width="60.85546875" style="1" customWidth="1"/>
    <col min="3" max="3" width="13.5703125" style="1" customWidth="1"/>
    <col min="4" max="5" width="13.28515625" style="1" customWidth="1"/>
    <col min="6" max="6" width="21" style="1" customWidth="1"/>
    <col min="7" max="7" width="34" style="1" customWidth="1"/>
    <col min="8" max="9" width="13.28515625" style="1" hidden="1" customWidth="1"/>
    <col min="10" max="10" width="15.5703125" style="1" hidden="1" customWidth="1"/>
    <col min="11" max="11" width="12.42578125" style="1" hidden="1" customWidth="1"/>
    <col min="12" max="15" width="15.5703125" style="1" hidden="1" customWidth="1"/>
    <col min="16" max="16384" width="9.140625" style="1"/>
  </cols>
  <sheetData>
    <row r="1" spans="1:16" ht="36" customHeight="1" x14ac:dyDescent="0.25">
      <c r="A1" s="119" t="s">
        <v>83</v>
      </c>
      <c r="B1" s="119"/>
      <c r="C1" s="119"/>
      <c r="D1" s="119"/>
      <c r="E1" s="119"/>
      <c r="F1" s="119"/>
      <c r="G1" s="119"/>
      <c r="H1" s="119"/>
      <c r="I1" s="119"/>
      <c r="J1" s="119"/>
    </row>
    <row r="2" spans="1:16" ht="20.25" customHeight="1" x14ac:dyDescent="0.25">
      <c r="A2" s="110" t="s">
        <v>5</v>
      </c>
      <c r="B2" s="110" t="s">
        <v>11</v>
      </c>
      <c r="C2" s="110" t="s">
        <v>6</v>
      </c>
      <c r="D2" s="105" t="s">
        <v>20</v>
      </c>
      <c r="E2" s="106"/>
      <c r="F2" s="113" t="s">
        <v>94</v>
      </c>
      <c r="G2" s="116" t="s">
        <v>93</v>
      </c>
      <c r="H2" s="76"/>
      <c r="I2" s="76"/>
      <c r="J2" s="76"/>
      <c r="K2" s="76"/>
      <c r="L2" s="76"/>
      <c r="M2" s="76"/>
      <c r="N2" s="76"/>
      <c r="O2" s="77"/>
      <c r="P2" s="72"/>
    </row>
    <row r="3" spans="1:16" ht="23.25" customHeight="1" x14ac:dyDescent="0.25">
      <c r="A3" s="111"/>
      <c r="B3" s="111"/>
      <c r="C3" s="111"/>
      <c r="D3" s="108" t="s">
        <v>85</v>
      </c>
      <c r="E3" s="109"/>
      <c r="F3" s="114"/>
      <c r="G3" s="117"/>
      <c r="H3" s="105" t="s">
        <v>89</v>
      </c>
      <c r="I3" s="106"/>
      <c r="J3" s="105" t="s">
        <v>90</v>
      </c>
      <c r="K3" s="106"/>
      <c r="L3" s="105" t="s">
        <v>91</v>
      </c>
      <c r="M3" s="106"/>
      <c r="N3" s="105" t="s">
        <v>92</v>
      </c>
      <c r="O3" s="106"/>
    </row>
    <row r="4" spans="1:16" ht="23.25" customHeight="1" x14ac:dyDescent="0.25">
      <c r="A4" s="112"/>
      <c r="B4" s="112"/>
      <c r="C4" s="112"/>
      <c r="D4" s="15" t="s">
        <v>38</v>
      </c>
      <c r="E4" s="15" t="s">
        <v>39</v>
      </c>
      <c r="F4" s="115"/>
      <c r="G4" s="118"/>
      <c r="H4" s="15" t="s">
        <v>38</v>
      </c>
      <c r="I4" s="45" t="s">
        <v>39</v>
      </c>
      <c r="J4" s="15" t="s">
        <v>38</v>
      </c>
      <c r="K4" s="56" t="s">
        <v>39</v>
      </c>
      <c r="L4" s="59" t="s">
        <v>38</v>
      </c>
      <c r="M4" s="59" t="s">
        <v>39</v>
      </c>
      <c r="N4" s="59" t="s">
        <v>38</v>
      </c>
      <c r="O4" s="59" t="s">
        <v>39</v>
      </c>
    </row>
    <row r="5" spans="1:16" ht="15.75" x14ac:dyDescent="0.25">
      <c r="A5" s="15">
        <v>1</v>
      </c>
      <c r="B5" s="14">
        <v>2</v>
      </c>
      <c r="C5" s="14">
        <v>3</v>
      </c>
      <c r="D5" s="14">
        <v>4</v>
      </c>
      <c r="E5" s="14">
        <v>5</v>
      </c>
      <c r="F5" s="82">
        <v>6</v>
      </c>
      <c r="G5" s="82">
        <v>7</v>
      </c>
      <c r="H5" s="14">
        <v>6</v>
      </c>
      <c r="I5" s="14">
        <v>7</v>
      </c>
      <c r="J5" s="14">
        <v>8</v>
      </c>
      <c r="K5" s="2">
        <v>9</v>
      </c>
      <c r="L5" s="60">
        <v>8</v>
      </c>
      <c r="M5" s="2">
        <v>9</v>
      </c>
      <c r="N5" s="60">
        <v>8</v>
      </c>
      <c r="O5" s="2">
        <v>9</v>
      </c>
    </row>
    <row r="6" spans="1:16" ht="18.75" customHeight="1" x14ac:dyDescent="0.25">
      <c r="A6" s="3" t="s">
        <v>21</v>
      </c>
      <c r="B6" s="73" t="s">
        <v>12</v>
      </c>
      <c r="C6" s="74"/>
      <c r="D6" s="74"/>
      <c r="E6" s="74"/>
      <c r="F6" s="74"/>
      <c r="G6" s="75"/>
      <c r="H6" s="74"/>
      <c r="I6" s="74"/>
      <c r="J6" s="74"/>
      <c r="K6" s="74"/>
      <c r="L6" s="74"/>
      <c r="M6" s="74"/>
      <c r="N6" s="74"/>
      <c r="O6" s="75"/>
      <c r="P6" s="72"/>
    </row>
    <row r="7" spans="1:16" ht="31.5" x14ac:dyDescent="0.25">
      <c r="A7" s="14">
        <v>1</v>
      </c>
      <c r="B7" s="38" t="s">
        <v>22</v>
      </c>
      <c r="C7" s="39" t="s">
        <v>15</v>
      </c>
      <c r="D7" s="39">
        <f>D8/D9</f>
        <v>0</v>
      </c>
      <c r="E7" s="39">
        <f>E8/E9</f>
        <v>0</v>
      </c>
      <c r="F7" s="39">
        <f>E7-D7</f>
        <v>0</v>
      </c>
      <c r="G7" s="39"/>
      <c r="H7" s="39">
        <f>H8/H9</f>
        <v>0</v>
      </c>
      <c r="I7" s="39"/>
      <c r="J7" s="39">
        <f>J8/J9</f>
        <v>0</v>
      </c>
      <c r="K7" s="39"/>
      <c r="L7" s="39">
        <f>L8/L9</f>
        <v>0</v>
      </c>
      <c r="M7" s="39"/>
      <c r="N7" s="39">
        <f>N8/N9</f>
        <v>0</v>
      </c>
      <c r="O7" s="39"/>
    </row>
    <row r="8" spans="1:16" ht="192.75" customHeight="1" x14ac:dyDescent="0.25">
      <c r="A8" s="40" t="s">
        <v>16</v>
      </c>
      <c r="B8" s="38" t="s">
        <v>23</v>
      </c>
      <c r="C8" s="39" t="s">
        <v>17</v>
      </c>
      <c r="D8" s="39">
        <v>0</v>
      </c>
      <c r="E8" s="39">
        <v>0</v>
      </c>
      <c r="F8" s="39">
        <f>E8-D8</f>
        <v>0</v>
      </c>
      <c r="G8" s="39"/>
      <c r="H8" s="39">
        <v>0</v>
      </c>
      <c r="I8" s="39"/>
      <c r="J8" s="41">
        <v>0</v>
      </c>
      <c r="K8" s="39"/>
      <c r="L8" s="41">
        <v>0</v>
      </c>
      <c r="M8" s="39"/>
      <c r="N8" s="41">
        <v>0</v>
      </c>
      <c r="O8" s="39"/>
    </row>
    <row r="9" spans="1:16" ht="19.5" customHeight="1" x14ac:dyDescent="0.25">
      <c r="A9" s="40" t="s">
        <v>18</v>
      </c>
      <c r="B9" s="38" t="s">
        <v>24</v>
      </c>
      <c r="C9" s="39" t="s">
        <v>19</v>
      </c>
      <c r="D9" s="42">
        <v>3.48</v>
      </c>
      <c r="E9" s="42">
        <v>3.48</v>
      </c>
      <c r="F9" s="42">
        <f>E9-D9</f>
        <v>0</v>
      </c>
      <c r="G9" s="42"/>
      <c r="H9" s="42">
        <v>3.48</v>
      </c>
      <c r="I9" s="42"/>
      <c r="J9" s="42">
        <v>3.48</v>
      </c>
      <c r="K9" s="42"/>
      <c r="L9" s="42">
        <v>3.48</v>
      </c>
      <c r="M9" s="42"/>
      <c r="N9" s="42">
        <v>3.48</v>
      </c>
      <c r="O9" s="42"/>
    </row>
    <row r="10" spans="1:16" x14ac:dyDescent="0.25">
      <c r="A10" s="107"/>
      <c r="B10" s="107"/>
      <c r="C10" s="107"/>
      <c r="D10" s="107"/>
      <c r="E10" s="107"/>
      <c r="F10" s="107"/>
      <c r="G10" s="107"/>
      <c r="H10" s="107"/>
      <c r="I10" s="107"/>
      <c r="J10" s="107"/>
    </row>
  </sheetData>
  <mergeCells count="13">
    <mergeCell ref="A1:J1"/>
    <mergeCell ref="A2:A4"/>
    <mergeCell ref="H3:I3"/>
    <mergeCell ref="J3:K3"/>
    <mergeCell ref="L3:M3"/>
    <mergeCell ref="N3:O3"/>
    <mergeCell ref="D2:E2"/>
    <mergeCell ref="A10:J10"/>
    <mergeCell ref="D3:E3"/>
    <mergeCell ref="C2:C4"/>
    <mergeCell ref="B2:B4"/>
    <mergeCell ref="F2:F4"/>
    <mergeCell ref="G2:G4"/>
  </mergeCells>
  <printOptions horizontalCentered="1"/>
  <pageMargins left="0.39370078740157483" right="0.39370078740157483" top="1.1811023622047245" bottom="0.39370078740157483" header="0" footer="0"/>
  <pageSetup paperSize="9" scale="8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раздел 1</vt:lpstr>
      <vt:lpstr>раздел 2</vt:lpstr>
      <vt:lpstr>раздел 3</vt:lpstr>
      <vt:lpstr>раздел 4</vt:lpstr>
      <vt:lpstr>'раздел 1'!Область_печати</vt:lpstr>
      <vt:lpstr>'раздел 2'!Область_печати</vt:lpstr>
      <vt:lpstr>'раздел 3'!Область_печати</vt:lpstr>
      <vt:lpstr>'раздел 4'!Область_печати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Петрова Татьяна Геннадьевна</cp:lastModifiedBy>
  <cp:lastPrinted>2020-05-12T06:12:49Z</cp:lastPrinted>
  <dcterms:created xsi:type="dcterms:W3CDTF">1996-10-08T23:32:33Z</dcterms:created>
  <dcterms:modified xsi:type="dcterms:W3CDTF">2020-05-12T06:12:54Z</dcterms:modified>
</cp:coreProperties>
</file>