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dp-fs\Committee_Cost\ОТДЕЛ ЖКХ\КОММУНАЛЬНЫЕ УСЛУГИ на 2026 год\ПП ВС ВО 2024\ПП факт 2024\на сайт\"/>
    </mc:Choice>
  </mc:AlternateContent>
  <xr:revisionPtr revIDLastSave="0" documentId="13_ncr:1_{1A549359-6E66-4EFB-B00B-4F34969E27D9}" xr6:coauthVersionLast="47" xr6:coauthVersionMax="47" xr10:uidLastSave="{00000000-0000-0000-0000-000000000000}"/>
  <bookViews>
    <workbookView xWindow="600" yWindow="75" windowWidth="12780" windowHeight="14985" activeTab="3" xr2:uid="{00000000-000D-0000-FFFF-FFFF00000000}"/>
  </bookViews>
  <sheets>
    <sheet name="раздел 1" sheetId="4" r:id="rId1"/>
    <sheet name="раздел 2" sheetId="5" r:id="rId2"/>
    <sheet name="раздел 3" sheetId="3" r:id="rId3"/>
    <sheet name="раздел 4" sheetId="6" r:id="rId4"/>
  </sheets>
  <definedNames>
    <definedName name="_xlnm.Print_Area" localSheetId="0">'раздел 1'!$A$1:$B$23</definedName>
    <definedName name="_xlnm.Print_Area" localSheetId="1">'раздел 2'!$A$1:$G$36</definedName>
    <definedName name="_xlnm.Print_Area" localSheetId="2">'раздел 3'!$A$1:$G$7</definedName>
    <definedName name="_xlnm.Print_Area" localSheetId="3">'раздел 4'!$A$1:$C$9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6" l="1"/>
  <c r="E5" i="6" s="1"/>
  <c r="F5" i="6" s="1"/>
  <c r="G5" i="6" s="1"/>
  <c r="E9" i="6"/>
  <c r="F9" i="6" l="1"/>
  <c r="F8" i="6"/>
  <c r="D8" i="5"/>
  <c r="D13" i="5" s="1"/>
  <c r="E7" i="5"/>
  <c r="F7" i="5" s="1"/>
  <c r="G7" i="5" s="1"/>
  <c r="D7" i="5"/>
  <c r="D7" i="6" l="1"/>
  <c r="F7" i="6" s="1"/>
  <c r="C5" i="3" l="1"/>
  <c r="D5" i="3" s="1"/>
  <c r="E5" i="3" s="1"/>
  <c r="F5" i="3" s="1"/>
  <c r="G5" i="3" s="1"/>
  <c r="G36" i="5"/>
  <c r="G35" i="5"/>
  <c r="G34" i="5" s="1"/>
  <c r="F34" i="5"/>
  <c r="E34" i="5"/>
  <c r="G33" i="5"/>
  <c r="G32" i="5"/>
  <c r="G31" i="5" s="1"/>
  <c r="F31" i="5"/>
  <c r="E31" i="5"/>
  <c r="G30" i="5"/>
  <c r="G29" i="5"/>
  <c r="G28" i="5" s="1"/>
  <c r="F28" i="5"/>
  <c r="E28" i="5"/>
  <c r="G27" i="5"/>
  <c r="G26" i="5"/>
  <c r="G25" i="5" s="1"/>
  <c r="F25" i="5"/>
  <c r="E25" i="5"/>
  <c r="D25" i="5"/>
  <c r="E24" i="5"/>
  <c r="D24" i="5"/>
  <c r="G21" i="5"/>
  <c r="G20" i="5"/>
  <c r="G19" i="5"/>
  <c r="F18" i="5"/>
  <c r="E18" i="5"/>
  <c r="G16" i="5"/>
  <c r="G15" i="5"/>
  <c r="G14" i="5" s="1"/>
  <c r="F14" i="5"/>
  <c r="E14" i="5"/>
  <c r="D14" i="5"/>
  <c r="G12" i="5"/>
  <c r="G10" i="5"/>
  <c r="G9" i="5"/>
  <c r="F8" i="5"/>
  <c r="F13" i="5" s="1"/>
  <c r="E8" i="5"/>
  <c r="E13" i="5" s="1"/>
  <c r="E17" i="5" s="1"/>
  <c r="G8" i="5" l="1"/>
  <c r="F17" i="5"/>
  <c r="G18" i="5"/>
  <c r="E23" i="5"/>
  <c r="G24" i="5"/>
  <c r="G23" i="5" s="1"/>
  <c r="E22" i="5"/>
  <c r="F22" i="5"/>
  <c r="G13" i="5"/>
  <c r="G17" i="5" s="1"/>
  <c r="G22" i="5" s="1"/>
  <c r="D17" i="5"/>
  <c r="D34" i="5"/>
  <c r="D23" i="5" s="1"/>
  <c r="D18" i="5"/>
  <c r="F24" i="5"/>
  <c r="F23" i="5" s="1"/>
  <c r="D22" i="5" l="1"/>
</calcChain>
</file>

<file path=xl/sharedStrings.xml><?xml version="1.0" encoding="utf-8"?>
<sst xmlns="http://schemas.openxmlformats.org/spreadsheetml/2006/main" count="141" uniqueCount="93">
  <si>
    <t>3.</t>
  </si>
  <si>
    <t>1.</t>
  </si>
  <si>
    <t>2.</t>
  </si>
  <si>
    <t>4.</t>
  </si>
  <si>
    <t>5.</t>
  </si>
  <si>
    <t>№              п/п</t>
  </si>
  <si>
    <t>Единица измерения</t>
  </si>
  <si>
    <t>Величина показателя</t>
  </si>
  <si>
    <t>тыс. руб.</t>
  </si>
  <si>
    <t>5.1</t>
  </si>
  <si>
    <t>Наименование подразделений, филиалов</t>
  </si>
  <si>
    <t>Наименование показателя</t>
  </si>
  <si>
    <t>Показатели надежности и бесперебойности водоснабжения</t>
  </si>
  <si>
    <t>куб.м</t>
  </si>
  <si>
    <t>ед./км</t>
  </si>
  <si>
    <t>1.1</t>
  </si>
  <si>
    <t>ед.</t>
  </si>
  <si>
    <t>1.2</t>
  </si>
  <si>
    <t>км</t>
  </si>
  <si>
    <t>I</t>
  </si>
  <si>
    <t>показатель надежности и бесперебойности централизованной системы холодного водоснабжения</t>
  </si>
  <si>
    <t>количество перерывов в подаче воды, зафиксированных в определенных договором холодного водоснабжения, единым договором водоснабжения и водоотведения или договором транспортировки холодной воды местах исполнения обязательств организации, осуществляющей холодное водоснабжение по подаче холодной воды, определенных в соответствии с указанными договорами, произошедших в результате аварий, повреждений и иных технологических нарушений на объектах централизованной системы холодного водоснабжения, принадлежащих организации, осуществляющей холодное водоснабжение и (или) водоотведение (без плановых ремонтов)</t>
  </si>
  <si>
    <t>протяженность водопроводной сети</t>
  </si>
  <si>
    <t>Раздел 1.  Паспорт производственной программы</t>
  </si>
  <si>
    <t>Наименование регулируемой организации</t>
  </si>
  <si>
    <t>Местонахождение регулируемой организации</t>
  </si>
  <si>
    <t>Наименование уполномоченного органа</t>
  </si>
  <si>
    <t>Комитет государственного регулирования цен и тарифов Чукотского автономного округа</t>
  </si>
  <si>
    <t>Местонахождение уполномоченного органа</t>
  </si>
  <si>
    <t>689000, Чукотский автономный округ, г. Анадырь, ул. Отке, 4</t>
  </si>
  <si>
    <t>689000, Чукотский автономный округ, г. Анадырь, ул.Рультытегина, д.35а</t>
  </si>
  <si>
    <t>ОТЧЕТ ОБ ИСПОЛНЕНИИ ПРОИЗВОДСТВЕННОЙ ПРОГРАММЫ</t>
  </si>
  <si>
    <t>№
п/п</t>
  </si>
  <si>
    <t>Наименование</t>
  </si>
  <si>
    <t>Показатели прозводственной деятельности</t>
  </si>
  <si>
    <t>план</t>
  </si>
  <si>
    <t>факт</t>
  </si>
  <si>
    <t>год</t>
  </si>
  <si>
    <t>1 полугодие</t>
  </si>
  <si>
    <t>2 полугодие</t>
  </si>
  <si>
    <t>Объем воды из источников водоснабжения:</t>
  </si>
  <si>
    <t xml:space="preserve">  из поверхностных источников</t>
  </si>
  <si>
    <t>из подземных источников</t>
  </si>
  <si>
    <t>Объем воды от других операторов (покупка воды)</t>
  </si>
  <si>
    <t>Потребление на собственные нужды</t>
  </si>
  <si>
    <t>Объем питьевой воды, поданной в сеть</t>
  </si>
  <si>
    <t>Потери воды</t>
  </si>
  <si>
    <t xml:space="preserve">  потери воды из водопроводной сети</t>
  </si>
  <si>
    <t>5.2</t>
  </si>
  <si>
    <t xml:space="preserve">  неучтенные расходы воды</t>
  </si>
  <si>
    <t>6.</t>
  </si>
  <si>
    <t>Полезный отпуск питьевой воды, всего</t>
  </si>
  <si>
    <t>6.1.</t>
  </si>
  <si>
    <t>в т.ч. межцеховый оборот:</t>
  </si>
  <si>
    <t>6.1.1</t>
  </si>
  <si>
    <t xml:space="preserve">  для приготовления горячей воды</t>
  </si>
  <si>
    <t>6.1.2</t>
  </si>
  <si>
    <t xml:space="preserve">  для производства тепловой энергии</t>
  </si>
  <si>
    <t>6.1.3</t>
  </si>
  <si>
    <t xml:space="preserve">  на прочие производственные нужды</t>
  </si>
  <si>
    <t>7.</t>
  </si>
  <si>
    <t>Отпуск питьевой воды, всего</t>
  </si>
  <si>
    <t>проверка</t>
  </si>
  <si>
    <t>7.1.</t>
  </si>
  <si>
    <t>в т.ч. населению:</t>
  </si>
  <si>
    <t xml:space="preserve">  городскому</t>
  </si>
  <si>
    <t xml:space="preserve">          - по приборам учета</t>
  </si>
  <si>
    <t xml:space="preserve">          - по нормативам </t>
  </si>
  <si>
    <t>7.2.</t>
  </si>
  <si>
    <t xml:space="preserve"> сельскому</t>
  </si>
  <si>
    <t>7.3</t>
  </si>
  <si>
    <t>бюджетным потребителям:</t>
  </si>
  <si>
    <t xml:space="preserve">        - расчетными способами</t>
  </si>
  <si>
    <t>7.4</t>
  </si>
  <si>
    <t>прочим потребителям</t>
  </si>
  <si>
    <t xml:space="preserve">          - расчетными способами</t>
  </si>
  <si>
    <t>Раздел 2. Баланс холодного водоснабжения</t>
  </si>
  <si>
    <t>Раздел 3. Объем финансовых потребностей для реализации производственной программы</t>
  </si>
  <si>
    <t xml:space="preserve">ПЛАН </t>
  </si>
  <si>
    <t>ФАКТ</t>
  </si>
  <si>
    <t>Раздел 4. Показатели надежности, качества, энергетической эффективности объектов централизованной системы холодного водоснабжения</t>
  </si>
  <si>
    <t>АО "Чукотэнерго" (обособленное подразделение Анадырская ТЭЦ)</t>
  </si>
  <si>
    <t>Руководитель организации</t>
  </si>
  <si>
    <t>(ФИО подпись)</t>
  </si>
  <si>
    <t>2023 год</t>
  </si>
  <si>
    <t>Причины отклонения</t>
  </si>
  <si>
    <t xml:space="preserve">Отклонение </t>
  </si>
  <si>
    <t>АО "Чукотэнерго" (филиал Анадырская ТЭЦ)</t>
  </si>
  <si>
    <t>Значение показателя</t>
  </si>
  <si>
    <t>в сфере холодного водоснабжения (техническая вода) за 2024 годы</t>
  </si>
  <si>
    <t>И.о. заместителя генерального директора
по экономике и финансам</t>
  </si>
  <si>
    <t>Е.А. Иванченко</t>
  </si>
  <si>
    <t>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</si>
</sst>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* #,##0.00_р_._-;\-* #,##0.00_р_._-;_-* &quot;-&quot;??_р_._-;_-@_-"/>
    <numFmt numFmtId="165" formatCode="#,##0.0"/>
    <numFmt numFmtId="166" formatCode="_-* #,##0\ &quot;р.&quot;_-;\-* #,##0\ &quot;р.&quot;_-;_-* &quot;-&quot;\ &quot;р.&quot;_-;_-@_-"/>
    <numFmt numFmtId="167" formatCode="#,##0\ &quot;d.&quot;;[Red]\-#,##0\ &quot;d.&quot;"/>
    <numFmt numFmtId="168" formatCode="#,##0.00\ &quot;d.&quot;;[Red]\-#,##0.00\ &quot;d.&quot;"/>
    <numFmt numFmtId="169" formatCode="#,##0.00\ &quot;đ.&quot;;[Red]\-#,##0.00\ &quot;đ.&quot;"/>
    <numFmt numFmtId="170" formatCode="_-* #,##0\ _đ_._-;\-* #,##0\ _đ_._-;_-* &quot;-&quot;\ _đ_._-;_-@_-"/>
    <numFmt numFmtId="171" formatCode="_-* #,##0.00\ _đ_._-;\-* #,##0.00\ _đ_._-;_-* &quot;-&quot;??\ _đ_._-;_-@_-"/>
    <numFmt numFmtId="172" formatCode="#,##0\ &quot;р.&quot;;[Red]\-#,##0\ &quot;р.&quot;"/>
    <numFmt numFmtId="173" formatCode="_-* #,##0\ _р_._-;\-* #,##0\ _р_._-;_-* &quot;-&quot;\ _р_._-;_-@_-"/>
    <numFmt numFmtId="174" formatCode="_-* #,##0.00\ _р_._-;\-* #,##0.00\ _р_._-;_-* &quot;-&quot;??\ _р_._-;_-@_-"/>
  </numFmts>
  <fonts count="20" x14ac:knownFonts="1">
    <font>
      <sz val="10"/>
      <name val="Arial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8"/>
      <name val="Arial"/>
      <family val="2"/>
      <charset val="204"/>
    </font>
    <font>
      <sz val="10"/>
      <name val="Helv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name val="Courier"/>
      <family val="1"/>
      <charset val="204"/>
    </font>
    <font>
      <sz val="11"/>
      <color indexed="8"/>
      <name val="Calibri"/>
      <family val="2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9">
    <xf numFmtId="0" fontId="0" fillId="0" borderId="0"/>
    <xf numFmtId="0" fontId="4" fillId="0" borderId="0"/>
    <xf numFmtId="0" fontId="6" fillId="0" borderId="0"/>
    <xf numFmtId="0" fontId="6" fillId="0" borderId="0"/>
    <xf numFmtId="0" fontId="14" fillId="0" borderId="0"/>
    <xf numFmtId="9" fontId="14" fillId="0" borderId="0" applyFont="0" applyFill="0" applyBorder="0" applyAlignment="0" applyProtection="0"/>
    <xf numFmtId="0" fontId="6" fillId="0" borderId="0"/>
    <xf numFmtId="166" fontId="15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16" fillId="0" borderId="0"/>
    <xf numFmtId="0" fontId="4" fillId="0" borderId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38" fontId="16" fillId="0" borderId="0" applyFont="0" applyFill="0" applyBorder="0" applyAlignment="0" applyProtection="0"/>
    <xf numFmtId="40" fontId="16" fillId="0" borderId="0" applyFont="0" applyFill="0" applyBorder="0" applyAlignment="0" applyProtection="0"/>
    <xf numFmtId="172" fontId="1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4" fillId="0" borderId="0"/>
    <xf numFmtId="9" fontId="18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73" fontId="4" fillId="0" borderId="0" applyFont="0" applyFill="0" applyBorder="0" applyAlignment="0" applyProtection="0"/>
    <xf numFmtId="17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8" fillId="0" borderId="1" xfId="0" applyFont="1" applyBorder="1" applyAlignment="1">
      <alignment horizontal="center" vertical="center" wrapText="1"/>
    </xf>
    <xf numFmtId="0" fontId="10" fillId="0" borderId="0" xfId="3" applyFont="1"/>
    <xf numFmtId="0" fontId="7" fillId="0" borderId="1" xfId="3" applyFont="1" applyBorder="1" applyAlignment="1">
      <alignment horizontal="left" vertical="center" wrapText="1"/>
    </xf>
    <xf numFmtId="0" fontId="1" fillId="0" borderId="1" xfId="1" applyFont="1" applyBorder="1" applyAlignment="1">
      <alignment horizontal="left" vertical="center"/>
    </xf>
    <xf numFmtId="0" fontId="7" fillId="0" borderId="0" xfId="3" applyFont="1"/>
    <xf numFmtId="0" fontId="1" fillId="0" borderId="1" xfId="1" applyFont="1" applyBorder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1" fillId="0" borderId="0" xfId="1" applyFont="1" applyAlignment="1">
      <alignment horizontal="left" vertical="center"/>
    </xf>
    <xf numFmtId="0" fontId="8" fillId="0" borderId="0" xfId="3" applyFont="1"/>
    <xf numFmtId="0" fontId="1" fillId="0" borderId="0" xfId="1" applyFont="1" applyAlignment="1">
      <alignment horizontal="left"/>
    </xf>
    <xf numFmtId="0" fontId="8" fillId="0" borderId="0" xfId="3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/>
    </xf>
    <xf numFmtId="0" fontId="11" fillId="0" borderId="0" xfId="1" applyFont="1"/>
    <xf numFmtId="0" fontId="13" fillId="0" borderId="0" xfId="1" applyFont="1" applyAlignment="1">
      <alignment vertical="top"/>
    </xf>
    <xf numFmtId="0" fontId="2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49" fontId="12" fillId="0" borderId="1" xfId="1" applyNumberFormat="1" applyFont="1" applyBorder="1" applyAlignment="1">
      <alignment horizontal="center" vertical="center" wrapText="1"/>
    </xf>
    <xf numFmtId="0" fontId="12" fillId="0" borderId="1" xfId="1" applyFont="1" applyBorder="1" applyAlignment="1">
      <alignment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vertical="center" wrapText="1" indent="2"/>
    </xf>
    <xf numFmtId="0" fontId="2" fillId="0" borderId="1" xfId="1" applyFont="1" applyBorder="1" applyAlignment="1">
      <alignment vertical="center" wrapText="1"/>
    </xf>
    <xf numFmtId="0" fontId="13" fillId="0" borderId="1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0" fontId="9" fillId="2" borderId="1" xfId="1" applyFont="1" applyFill="1" applyBorder="1" applyAlignment="1">
      <alignment vertical="center" wrapText="1"/>
    </xf>
    <xf numFmtId="0" fontId="12" fillId="0" borderId="1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vertical="center" wrapText="1" indent="3"/>
    </xf>
    <xf numFmtId="0" fontId="9" fillId="0" borderId="0" xfId="1" applyFont="1"/>
    <xf numFmtId="0" fontId="1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2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" fillId="0" borderId="1" xfId="2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12" fillId="2" borderId="1" xfId="1" applyNumberFormat="1" applyFont="1" applyFill="1" applyBorder="1" applyAlignment="1">
      <alignment horizontal="center" vertical="center" wrapText="1"/>
    </xf>
    <xf numFmtId="0" fontId="7" fillId="0" borderId="3" xfId="3" applyFont="1" applyBorder="1"/>
    <xf numFmtId="0" fontId="7" fillId="0" borderId="0" xfId="3" applyFont="1" applyAlignment="1">
      <alignment horizontal="center"/>
    </xf>
    <xf numFmtId="165" fontId="2" fillId="3" borderId="1" xfId="1" applyNumberFormat="1" applyFont="1" applyFill="1" applyBorder="1" applyAlignment="1">
      <alignment horizontal="center" vertical="center" wrapText="1"/>
    </xf>
    <xf numFmtId="0" fontId="19" fillId="0" borderId="0" xfId="0" applyFont="1"/>
    <xf numFmtId="165" fontId="12" fillId="3" borderId="1" xfId="1" applyNumberFormat="1" applyFont="1" applyFill="1" applyBorder="1" applyAlignment="1">
      <alignment horizontal="center" vertical="center" wrapText="1"/>
    </xf>
    <xf numFmtId="0" fontId="11" fillId="0" borderId="11" xfId="1" applyFont="1" applyBorder="1"/>
    <xf numFmtId="0" fontId="13" fillId="0" borderId="11" xfId="1" applyFont="1" applyBorder="1" applyAlignment="1">
      <alignment vertical="top"/>
    </xf>
    <xf numFmtId="0" fontId="2" fillId="0" borderId="11" xfId="0" applyFont="1" applyBorder="1"/>
    <xf numFmtId="0" fontId="9" fillId="0" borderId="11" xfId="1" applyFont="1" applyBorder="1" applyAlignment="1">
      <alignment vertical="center"/>
    </xf>
    <xf numFmtId="0" fontId="13" fillId="0" borderId="11" xfId="1" applyFont="1" applyBorder="1" applyAlignment="1">
      <alignment vertical="center"/>
    </xf>
    <xf numFmtId="0" fontId="7" fillId="0" borderId="0" xfId="3" applyFont="1" applyAlignment="1">
      <alignment wrapText="1"/>
    </xf>
    <xf numFmtId="0" fontId="7" fillId="0" borderId="0" xfId="3" applyFont="1" applyAlignment="1">
      <alignment horizontal="right"/>
    </xf>
    <xf numFmtId="0" fontId="8" fillId="0" borderId="1" xfId="0" applyFont="1" applyBorder="1" applyAlignment="1">
      <alignment vertical="top" wrapText="1"/>
    </xf>
    <xf numFmtId="165" fontId="7" fillId="2" borderId="1" xfId="0" applyNumberFormat="1" applyFont="1" applyFill="1" applyBorder="1" applyAlignment="1">
      <alignment horizontal="center" vertical="center"/>
    </xf>
    <xf numFmtId="0" fontId="8" fillId="0" borderId="0" xfId="3" applyFont="1" applyAlignment="1">
      <alignment horizontal="center"/>
    </xf>
    <xf numFmtId="0" fontId="11" fillId="0" borderId="0" xfId="1" applyFont="1" applyAlignment="1">
      <alignment horizontal="center" wrapText="1"/>
    </xf>
    <xf numFmtId="0" fontId="1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3" fillId="0" borderId="3" xfId="1" applyFont="1" applyBorder="1" applyAlignment="1">
      <alignment horizontal="left" vertical="center" wrapText="1"/>
    </xf>
    <xf numFmtId="0" fontId="3" fillId="0" borderId="3" xfId="1" applyFont="1" applyBorder="1" applyAlignment="1">
      <alignment horizontal="left" vertical="center"/>
    </xf>
    <xf numFmtId="0" fontId="2" fillId="0" borderId="1" xfId="1" applyFont="1" applyBorder="1" applyAlignment="1">
      <alignment horizontal="center" vertical="center" wrapText="1"/>
    </xf>
    <xf numFmtId="0" fontId="1" fillId="0" borderId="2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7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wrapText="1"/>
    </xf>
    <xf numFmtId="0" fontId="12" fillId="0" borderId="7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left" wrapText="1"/>
    </xf>
    <xf numFmtId="0" fontId="8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9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center" vertical="center" wrapText="1" shrinkToFit="1"/>
    </xf>
    <xf numFmtId="0" fontId="2" fillId="0" borderId="12" xfId="0" applyFont="1" applyBorder="1" applyAlignment="1">
      <alignment horizontal="center" vertical="center" wrapText="1" shrinkToFit="1"/>
    </xf>
    <xf numFmtId="0" fontId="2" fillId="0" borderId="10" xfId="0" applyFont="1" applyBorder="1" applyAlignment="1">
      <alignment horizontal="center" vertical="center" wrapText="1" shrinkToFit="1"/>
    </xf>
    <xf numFmtId="0" fontId="2" fillId="0" borderId="13" xfId="0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</cellXfs>
  <cellStyles count="39">
    <cellStyle name="_прил 23-27 ЧЭ ХВС" xfId="6" xr:uid="{00000000-0005-0000-0000-000000000000}"/>
    <cellStyle name="AFE" xfId="7" xr:uid="{00000000-0005-0000-0000-000001000000}"/>
    <cellStyle name="Alilciue [0]_AAA" xfId="8" xr:uid="{00000000-0005-0000-0000-000002000000}"/>
    <cellStyle name="Alilciue_AAA" xfId="9" xr:uid="{00000000-0005-0000-0000-000003000000}"/>
    <cellStyle name="Äĺíĺćíűé_AN" xfId="10" xr:uid="{00000000-0005-0000-0000-000004000000}"/>
    <cellStyle name="Alilciue_IKGPR" xfId="11" xr:uid="{00000000-0005-0000-0000-000005000000}"/>
    <cellStyle name="Äĺíĺćíűé_KOTELPR" xfId="12" xr:uid="{00000000-0005-0000-0000-000006000000}"/>
    <cellStyle name="Alilciue_RAZRAD" xfId="13" xr:uid="{00000000-0005-0000-0000-000007000000}"/>
    <cellStyle name="Äĺíĺćíűé_REG" xfId="14" xr:uid="{00000000-0005-0000-0000-000008000000}"/>
    <cellStyle name="Iau?iue_AAA" xfId="15" xr:uid="{00000000-0005-0000-0000-000009000000}"/>
    <cellStyle name="Îáű÷íűé_1 číä óä10" xfId="16" xr:uid="{00000000-0005-0000-0000-00000A000000}"/>
    <cellStyle name="Nun??c [0]_AAA" xfId="17" xr:uid="{00000000-0005-0000-0000-00000B000000}"/>
    <cellStyle name="Nun??c_AAA" xfId="18" xr:uid="{00000000-0005-0000-0000-00000C000000}"/>
    <cellStyle name="Ňűń˙÷č [0]_1 číä óä10" xfId="19" xr:uid="{00000000-0005-0000-0000-00000D000000}"/>
    <cellStyle name="Ňűń˙÷č_1 číä óä10" xfId="20" xr:uid="{00000000-0005-0000-0000-00000E000000}"/>
    <cellStyle name="Ôčíŕíńîâűé [0]_ATPCD30" xfId="21" xr:uid="{00000000-0005-0000-0000-00000F000000}"/>
    <cellStyle name="Ôčíŕíńîâűé_ATPCD30" xfId="22" xr:uid="{00000000-0005-0000-0000-000010000000}"/>
    <cellStyle name="Денежный [0Э_11DXATP" xfId="23" xr:uid="{00000000-0005-0000-0000-000011000000}"/>
    <cellStyle name="Обычный" xfId="0" builtinId="0"/>
    <cellStyle name="Обычный 2" xfId="4" xr:uid="{00000000-0005-0000-0000-000013000000}"/>
    <cellStyle name="Обычный 2_ООО Тепловая компания (печора)" xfId="1" xr:uid="{00000000-0005-0000-0000-000014000000}"/>
    <cellStyle name="Обычный 3" xfId="24" xr:uid="{00000000-0005-0000-0000-000015000000}"/>
    <cellStyle name="Обычный 4" xfId="25" xr:uid="{00000000-0005-0000-0000-000016000000}"/>
    <cellStyle name="Обычный 5" xfId="26" xr:uid="{00000000-0005-0000-0000-000017000000}"/>
    <cellStyle name="Обычный 5 2" xfId="27" xr:uid="{00000000-0005-0000-0000-000018000000}"/>
    <cellStyle name="Обычный 5 3" xfId="28" xr:uid="{00000000-0005-0000-0000-000019000000}"/>
    <cellStyle name="Обычный 6" xfId="29" xr:uid="{00000000-0005-0000-0000-00001A000000}"/>
    <cellStyle name="Обычный 7" xfId="30" xr:uid="{00000000-0005-0000-0000-00001B000000}"/>
    <cellStyle name="Обычный 8" xfId="31" xr:uid="{00000000-0005-0000-0000-00001C000000}"/>
    <cellStyle name="Обычный_PP_PitWater" xfId="3" xr:uid="{00000000-0005-0000-0000-00001D000000}"/>
    <cellStyle name="Процентный 2" xfId="5" xr:uid="{00000000-0005-0000-0000-00001E000000}"/>
    <cellStyle name="Процентный 3" xfId="32" xr:uid="{00000000-0005-0000-0000-00001F000000}"/>
    <cellStyle name="Процентный 4" xfId="33" xr:uid="{00000000-0005-0000-0000-000020000000}"/>
    <cellStyle name="Процентный 5" xfId="34" xr:uid="{00000000-0005-0000-0000-000021000000}"/>
    <cellStyle name="Процентный 6" xfId="35" xr:uid="{00000000-0005-0000-0000-000022000000}"/>
    <cellStyle name="Стиль 1" xfId="2" xr:uid="{00000000-0005-0000-0000-000023000000}"/>
    <cellStyle name="Тысячи [0]_1 инд уд10" xfId="36" xr:uid="{00000000-0005-0000-0000-000024000000}"/>
    <cellStyle name="Тысячи_1 инд уд10" xfId="37" xr:uid="{00000000-0005-0000-0000-000025000000}"/>
    <cellStyle name="Финансовый 2" xfId="38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C25"/>
  <sheetViews>
    <sheetView zoomScaleNormal="100" zoomScaleSheetLayoutView="90" workbookViewId="0">
      <selection activeCell="A24" sqref="A24"/>
    </sheetView>
  </sheetViews>
  <sheetFormatPr defaultColWidth="9.140625" defaultRowHeight="15.75" x14ac:dyDescent="0.25"/>
  <cols>
    <col min="1" max="1" width="58.140625" style="6" customWidth="1"/>
    <col min="2" max="2" width="74.85546875" style="6" customWidth="1"/>
    <col min="3" max="3" width="7" style="6" customWidth="1"/>
    <col min="4" max="4" width="6.7109375" style="6" customWidth="1"/>
    <col min="5" max="16384" width="9.140625" style="6"/>
  </cols>
  <sheetData>
    <row r="1" spans="1:2" s="3" customFormat="1" ht="18.75" x14ac:dyDescent="0.3">
      <c r="A1" s="57" t="s">
        <v>31</v>
      </c>
      <c r="B1" s="57"/>
    </row>
    <row r="2" spans="1:2" s="3" customFormat="1" ht="18.75" x14ac:dyDescent="0.3">
      <c r="A2" s="58" t="s">
        <v>89</v>
      </c>
      <c r="B2" s="58"/>
    </row>
    <row r="3" spans="1:2" s="3" customFormat="1" ht="18.75" x14ac:dyDescent="0.3">
      <c r="A3" s="59"/>
      <c r="B3" s="60"/>
    </row>
    <row r="4" spans="1:2" s="3" customFormat="1" ht="18.75" x14ac:dyDescent="0.3">
      <c r="A4" s="61" t="s">
        <v>23</v>
      </c>
      <c r="B4" s="61"/>
    </row>
    <row r="5" spans="1:2" x14ac:dyDescent="0.25">
      <c r="A5" s="4" t="s">
        <v>24</v>
      </c>
      <c r="B5" s="5" t="s">
        <v>81</v>
      </c>
    </row>
    <row r="6" spans="1:2" ht="15.75" customHeight="1" x14ac:dyDescent="0.25">
      <c r="A6" s="4" t="s">
        <v>25</v>
      </c>
      <c r="B6" s="7" t="s">
        <v>30</v>
      </c>
    </row>
    <row r="7" spans="1:2" ht="31.5" x14ac:dyDescent="0.25">
      <c r="A7" s="4" t="s">
        <v>26</v>
      </c>
      <c r="B7" s="7" t="s">
        <v>27</v>
      </c>
    </row>
    <row r="8" spans="1:2" ht="15.75" customHeight="1" x14ac:dyDescent="0.25">
      <c r="A8" s="4" t="s">
        <v>28</v>
      </c>
      <c r="B8" s="5" t="s">
        <v>29</v>
      </c>
    </row>
    <row r="9" spans="1:2" s="10" customFormat="1" x14ac:dyDescent="0.25">
      <c r="A9" s="8"/>
      <c r="B9" s="9"/>
    </row>
    <row r="11" spans="1:2" hidden="1" x14ac:dyDescent="0.25">
      <c r="A11" s="6" t="s">
        <v>82</v>
      </c>
      <c r="B11" s="43"/>
    </row>
    <row r="12" spans="1:2" hidden="1" x14ac:dyDescent="0.25">
      <c r="B12" s="44" t="s">
        <v>83</v>
      </c>
    </row>
    <row r="16" spans="1:2" ht="31.5" x14ac:dyDescent="0.25">
      <c r="A16" s="8" t="s">
        <v>90</v>
      </c>
      <c r="B16" s="54" t="s">
        <v>91</v>
      </c>
    </row>
    <row r="20" spans="1:3" x14ac:dyDescent="0.25">
      <c r="C20" s="11"/>
    </row>
    <row r="21" spans="1:3" x14ac:dyDescent="0.25">
      <c r="A21" s="53"/>
      <c r="B21" s="54"/>
    </row>
    <row r="22" spans="1:3" x14ac:dyDescent="0.25">
      <c r="C22" s="12"/>
    </row>
    <row r="25" spans="1:3" s="10" customFormat="1" x14ac:dyDescent="0.25">
      <c r="A25" s="6"/>
      <c r="B25" s="6"/>
      <c r="C25" s="6"/>
    </row>
  </sheetData>
  <mergeCells count="4">
    <mergeCell ref="A1:B1"/>
    <mergeCell ref="A2:B2"/>
    <mergeCell ref="A3:B3"/>
    <mergeCell ref="A4:B4"/>
  </mergeCells>
  <printOptions horizontalCentered="1"/>
  <pageMargins left="1.1811023622047245" right="0.39370078740157483" top="0.39370078740157483" bottom="0.39370078740157483" header="0.31496062992125984" footer="0.31496062992125984"/>
  <pageSetup paperSize="9"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  <pageSetUpPr fitToPage="1"/>
  </sheetPr>
  <dimension ref="A1:H39"/>
  <sheetViews>
    <sheetView zoomScale="70" zoomScaleNormal="70" zoomScaleSheetLayoutView="80" workbookViewId="0">
      <selection activeCell="I8" sqref="I8"/>
    </sheetView>
  </sheetViews>
  <sheetFormatPr defaultColWidth="9.140625" defaultRowHeight="12.75" x14ac:dyDescent="0.2"/>
  <cols>
    <col min="1" max="1" width="6.7109375" style="33" customWidth="1"/>
    <col min="2" max="2" width="59.7109375" style="33" customWidth="1"/>
    <col min="3" max="3" width="12.140625" style="33" customWidth="1"/>
    <col min="4" max="7" width="13.7109375" style="33" customWidth="1"/>
    <col min="8" max="16384" width="9.140625" style="33"/>
  </cols>
  <sheetData>
    <row r="1" spans="1:8" s="17" customFormat="1" ht="19.5" customHeight="1" x14ac:dyDescent="0.3">
      <c r="A1" s="62" t="s">
        <v>76</v>
      </c>
      <c r="B1" s="62"/>
      <c r="C1" s="62"/>
      <c r="D1" s="62"/>
      <c r="E1" s="62"/>
      <c r="F1" s="62"/>
      <c r="G1" s="62"/>
    </row>
    <row r="2" spans="1:8" s="17" customFormat="1" ht="18.75" customHeight="1" x14ac:dyDescent="0.3">
      <c r="A2" s="63" t="s">
        <v>32</v>
      </c>
      <c r="B2" s="63" t="s">
        <v>33</v>
      </c>
      <c r="C2" s="63" t="s">
        <v>6</v>
      </c>
      <c r="D2" s="64" t="s">
        <v>34</v>
      </c>
      <c r="E2" s="65"/>
      <c r="F2" s="65"/>
      <c r="G2" s="66"/>
      <c r="H2" s="48"/>
    </row>
    <row r="3" spans="1:8" s="18" customFormat="1" ht="29.25" customHeight="1" x14ac:dyDescent="0.2">
      <c r="A3" s="63"/>
      <c r="B3" s="63"/>
      <c r="C3" s="63"/>
      <c r="D3" s="67" t="s">
        <v>87</v>
      </c>
      <c r="E3" s="68"/>
      <c r="F3" s="68"/>
      <c r="G3" s="69"/>
      <c r="H3" s="49"/>
    </row>
    <row r="4" spans="1:8" s="18" customFormat="1" ht="21" customHeight="1" x14ac:dyDescent="0.2">
      <c r="A4" s="63"/>
      <c r="B4" s="63"/>
      <c r="C4" s="63"/>
      <c r="D4" s="63" t="s">
        <v>92</v>
      </c>
      <c r="E4" s="63"/>
      <c r="F4" s="63"/>
      <c r="G4" s="63"/>
      <c r="H4" s="49"/>
    </row>
    <row r="5" spans="1:8" s="18" customFormat="1" ht="20.25" customHeight="1" x14ac:dyDescent="0.2">
      <c r="A5" s="63"/>
      <c r="B5" s="63"/>
      <c r="C5" s="63"/>
      <c r="D5" s="19" t="s">
        <v>35</v>
      </c>
      <c r="E5" s="63" t="s">
        <v>36</v>
      </c>
      <c r="F5" s="63"/>
      <c r="G5" s="63"/>
      <c r="H5" s="49"/>
    </row>
    <row r="6" spans="1:8" s="18" customFormat="1" ht="19.5" customHeight="1" x14ac:dyDescent="0.2">
      <c r="A6" s="63"/>
      <c r="B6" s="63"/>
      <c r="C6" s="63"/>
      <c r="D6" s="19" t="s">
        <v>37</v>
      </c>
      <c r="E6" s="19" t="s">
        <v>38</v>
      </c>
      <c r="F6" s="19" t="s">
        <v>39</v>
      </c>
      <c r="G6" s="19" t="s">
        <v>37</v>
      </c>
      <c r="H6" s="49"/>
    </row>
    <row r="7" spans="1:8" s="21" customFormat="1" ht="15" x14ac:dyDescent="0.2">
      <c r="A7" s="19">
        <v>1</v>
      </c>
      <c r="B7" s="19">
        <v>2</v>
      </c>
      <c r="C7" s="19">
        <v>3</v>
      </c>
      <c r="D7" s="19">
        <f>C7+1</f>
        <v>4</v>
      </c>
      <c r="E7" s="19">
        <f t="shared" ref="E7:G7" si="0">D7+1</f>
        <v>5</v>
      </c>
      <c r="F7" s="19">
        <f t="shared" si="0"/>
        <v>6</v>
      </c>
      <c r="G7" s="19">
        <f t="shared" si="0"/>
        <v>7</v>
      </c>
      <c r="H7" s="51"/>
    </row>
    <row r="8" spans="1:8" s="21" customFormat="1" ht="17.25" customHeight="1" x14ac:dyDescent="0.2">
      <c r="A8" s="22" t="s">
        <v>1</v>
      </c>
      <c r="B8" s="23" t="s">
        <v>40</v>
      </c>
      <c r="C8" s="20" t="s">
        <v>13</v>
      </c>
      <c r="D8" s="41">
        <f>D9+D10</f>
        <v>1549953</v>
      </c>
      <c r="E8" s="41">
        <f t="shared" ref="E8:F8" si="1">E9+E10</f>
        <v>787185</v>
      </c>
      <c r="F8" s="41">
        <f t="shared" si="1"/>
        <v>716964</v>
      </c>
      <c r="G8" s="41">
        <f>G9+G10</f>
        <v>1504149</v>
      </c>
      <c r="H8" s="51"/>
    </row>
    <row r="9" spans="1:8" s="21" customFormat="1" ht="15" x14ac:dyDescent="0.2">
      <c r="A9" s="24" t="s">
        <v>15</v>
      </c>
      <c r="B9" s="25" t="s">
        <v>41</v>
      </c>
      <c r="C9" s="20" t="s">
        <v>13</v>
      </c>
      <c r="D9" s="41">
        <v>1549953</v>
      </c>
      <c r="E9" s="45">
        <v>787185</v>
      </c>
      <c r="F9" s="45">
        <v>716964</v>
      </c>
      <c r="G9" s="41">
        <f>E9+F9</f>
        <v>1504149</v>
      </c>
      <c r="H9" s="51"/>
    </row>
    <row r="10" spans="1:8" s="21" customFormat="1" ht="15" x14ac:dyDescent="0.2">
      <c r="A10" s="24" t="s">
        <v>17</v>
      </c>
      <c r="B10" s="26" t="s">
        <v>42</v>
      </c>
      <c r="C10" s="20" t="s">
        <v>13</v>
      </c>
      <c r="D10" s="41"/>
      <c r="E10" s="41"/>
      <c r="F10" s="41"/>
      <c r="G10" s="41">
        <f>E10+F10</f>
        <v>0</v>
      </c>
      <c r="H10" s="51"/>
    </row>
    <row r="11" spans="1:8" s="21" customFormat="1" ht="15" x14ac:dyDescent="0.2">
      <c r="A11" s="22" t="s">
        <v>2</v>
      </c>
      <c r="B11" s="23" t="s">
        <v>43</v>
      </c>
      <c r="C11" s="20" t="s">
        <v>13</v>
      </c>
      <c r="D11" s="41"/>
      <c r="E11" s="41"/>
      <c r="F11" s="41"/>
      <c r="G11" s="41"/>
      <c r="H11" s="51"/>
    </row>
    <row r="12" spans="1:8" s="21" customFormat="1" ht="18.75" customHeight="1" x14ac:dyDescent="0.2">
      <c r="A12" s="24" t="s">
        <v>0</v>
      </c>
      <c r="B12" s="27" t="s">
        <v>44</v>
      </c>
      <c r="C12" s="20" t="s">
        <v>13</v>
      </c>
      <c r="D12" s="41"/>
      <c r="E12" s="41"/>
      <c r="F12" s="41"/>
      <c r="G12" s="41">
        <f>E12+F12</f>
        <v>0</v>
      </c>
      <c r="H12" s="51"/>
    </row>
    <row r="13" spans="1:8" s="21" customFormat="1" ht="15" x14ac:dyDescent="0.2">
      <c r="A13" s="24" t="s">
        <v>3</v>
      </c>
      <c r="B13" s="27" t="s">
        <v>45</v>
      </c>
      <c r="C13" s="20" t="s">
        <v>13</v>
      </c>
      <c r="D13" s="41">
        <f>D8+D11-D12</f>
        <v>1549953</v>
      </c>
      <c r="E13" s="41">
        <f t="shared" ref="E13:F13" si="2">E8+E11-E12</f>
        <v>787185</v>
      </c>
      <c r="F13" s="41">
        <f t="shared" si="2"/>
        <v>716964</v>
      </c>
      <c r="G13" s="41">
        <f>G8+G11-G12</f>
        <v>1504149</v>
      </c>
      <c r="H13" s="51"/>
    </row>
    <row r="14" spans="1:8" s="21" customFormat="1" ht="15" x14ac:dyDescent="0.2">
      <c r="A14" s="24" t="s">
        <v>4</v>
      </c>
      <c r="B14" s="27" t="s">
        <v>46</v>
      </c>
      <c r="C14" s="20" t="s">
        <v>13</v>
      </c>
      <c r="D14" s="41">
        <f t="shared" ref="D14:G14" si="3">D15+D16</f>
        <v>0</v>
      </c>
      <c r="E14" s="41">
        <f t="shared" si="3"/>
        <v>0</v>
      </c>
      <c r="F14" s="41">
        <f t="shared" si="3"/>
        <v>0</v>
      </c>
      <c r="G14" s="41">
        <f t="shared" si="3"/>
        <v>0</v>
      </c>
      <c r="H14" s="51"/>
    </row>
    <row r="15" spans="1:8" s="21" customFormat="1" ht="18" customHeight="1" x14ac:dyDescent="0.2">
      <c r="A15" s="24" t="s">
        <v>9</v>
      </c>
      <c r="B15" s="25" t="s">
        <v>47</v>
      </c>
      <c r="C15" s="20" t="s">
        <v>13</v>
      </c>
      <c r="D15" s="41"/>
      <c r="E15" s="41"/>
      <c r="F15" s="41"/>
      <c r="G15" s="41">
        <f>E15+F15</f>
        <v>0</v>
      </c>
      <c r="H15" s="51"/>
    </row>
    <row r="16" spans="1:8" s="21" customFormat="1" ht="18" customHeight="1" x14ac:dyDescent="0.2">
      <c r="A16" s="24" t="s">
        <v>48</v>
      </c>
      <c r="B16" s="25" t="s">
        <v>49</v>
      </c>
      <c r="C16" s="20" t="s">
        <v>13</v>
      </c>
      <c r="D16" s="41"/>
      <c r="E16" s="41"/>
      <c r="F16" s="41"/>
      <c r="G16" s="41">
        <f>E16+F16</f>
        <v>0</v>
      </c>
      <c r="H16" s="51"/>
    </row>
    <row r="17" spans="1:8" s="29" customFormat="1" ht="18" customHeight="1" x14ac:dyDescent="0.2">
      <c r="A17" s="22" t="s">
        <v>50</v>
      </c>
      <c r="B17" s="23" t="s">
        <v>51</v>
      </c>
      <c r="C17" s="28" t="s">
        <v>13</v>
      </c>
      <c r="D17" s="42">
        <f t="shared" ref="D17:F17" si="4">D13-D14</f>
        <v>1549953</v>
      </c>
      <c r="E17" s="42">
        <f t="shared" si="4"/>
        <v>787185</v>
      </c>
      <c r="F17" s="42">
        <f t="shared" si="4"/>
        <v>716964</v>
      </c>
      <c r="G17" s="42">
        <f>G13-G14</f>
        <v>1504149</v>
      </c>
      <c r="H17" s="52"/>
    </row>
    <row r="18" spans="1:8" s="21" customFormat="1" ht="18.75" customHeight="1" x14ac:dyDescent="0.2">
      <c r="A18" s="24" t="s">
        <v>52</v>
      </c>
      <c r="B18" s="27" t="s">
        <v>53</v>
      </c>
      <c r="C18" s="20" t="s">
        <v>13</v>
      </c>
      <c r="D18" s="41">
        <f t="shared" ref="D18" si="5">D19+D20+D21</f>
        <v>310000</v>
      </c>
      <c r="E18" s="41">
        <f>E19+E20+E21</f>
        <v>198786</v>
      </c>
      <c r="F18" s="41">
        <f>F19+F20+F21</f>
        <v>187215</v>
      </c>
      <c r="G18" s="41">
        <f>G19+G20+G21</f>
        <v>386001</v>
      </c>
      <c r="H18" s="51"/>
    </row>
    <row r="19" spans="1:8" s="21" customFormat="1" ht="18" customHeight="1" x14ac:dyDescent="0.2">
      <c r="A19" s="24" t="s">
        <v>54</v>
      </c>
      <c r="B19" s="25" t="s">
        <v>55</v>
      </c>
      <c r="C19" s="20" t="s">
        <v>13</v>
      </c>
      <c r="D19" s="41"/>
      <c r="E19" s="41"/>
      <c r="F19" s="41"/>
      <c r="G19" s="41">
        <f>E19+F19</f>
        <v>0</v>
      </c>
      <c r="H19" s="51"/>
    </row>
    <row r="20" spans="1:8" s="21" customFormat="1" ht="15" x14ac:dyDescent="0.2">
      <c r="A20" s="24" t="s">
        <v>56</v>
      </c>
      <c r="B20" s="25" t="s">
        <v>57</v>
      </c>
      <c r="C20" s="20" t="s">
        <v>13</v>
      </c>
      <c r="D20" s="41"/>
      <c r="E20" s="41"/>
      <c r="F20" s="41"/>
      <c r="G20" s="41">
        <f>E20+F20</f>
        <v>0</v>
      </c>
      <c r="H20" s="51"/>
    </row>
    <row r="21" spans="1:8" s="21" customFormat="1" ht="15" x14ac:dyDescent="0.2">
      <c r="A21" s="24" t="s">
        <v>58</v>
      </c>
      <c r="B21" s="25" t="s">
        <v>59</v>
      </c>
      <c r="C21" s="20" t="s">
        <v>13</v>
      </c>
      <c r="D21" s="41">
        <v>310000</v>
      </c>
      <c r="E21" s="45">
        <v>198786</v>
      </c>
      <c r="F21" s="45">
        <v>187215</v>
      </c>
      <c r="G21" s="41">
        <f>E21+F21</f>
        <v>386001</v>
      </c>
      <c r="H21" s="51"/>
    </row>
    <row r="22" spans="1:8" s="21" customFormat="1" ht="15" x14ac:dyDescent="0.2">
      <c r="A22" s="22" t="s">
        <v>60</v>
      </c>
      <c r="B22" s="23" t="s">
        <v>61</v>
      </c>
      <c r="C22" s="20" t="s">
        <v>13</v>
      </c>
      <c r="D22" s="41">
        <f t="shared" ref="D22:E22" si="6">D17-D18</f>
        <v>1239953</v>
      </c>
      <c r="E22" s="41">
        <f t="shared" si="6"/>
        <v>588399</v>
      </c>
      <c r="F22" s="41">
        <f>F17-F18</f>
        <v>529749</v>
      </c>
      <c r="G22" s="41">
        <f>G17-G18</f>
        <v>1118148</v>
      </c>
      <c r="H22" s="51"/>
    </row>
    <row r="23" spans="1:8" s="21" customFormat="1" ht="15" x14ac:dyDescent="0.2">
      <c r="A23" s="22"/>
      <c r="B23" s="30" t="s">
        <v>62</v>
      </c>
      <c r="C23" s="20"/>
      <c r="D23" s="41">
        <f t="shared" ref="D23:E23" si="7">D24+D31+D34</f>
        <v>1239953</v>
      </c>
      <c r="E23" s="41">
        <f t="shared" si="7"/>
        <v>588399</v>
      </c>
      <c r="F23" s="41">
        <f>F24+F31+F34</f>
        <v>529749</v>
      </c>
      <c r="G23" s="41">
        <f>G24+G31+G34</f>
        <v>1118148</v>
      </c>
      <c r="H23" s="51"/>
    </row>
    <row r="24" spans="1:8" s="29" customFormat="1" ht="14.25" x14ac:dyDescent="0.2">
      <c r="A24" s="22" t="s">
        <v>63</v>
      </c>
      <c r="B24" s="23" t="s">
        <v>64</v>
      </c>
      <c r="C24" s="28" t="s">
        <v>13</v>
      </c>
      <c r="D24" s="42">
        <f t="shared" ref="D24:G24" si="8">D25+D28</f>
        <v>0</v>
      </c>
      <c r="E24" s="42">
        <f t="shared" si="8"/>
        <v>0</v>
      </c>
      <c r="F24" s="42">
        <f t="shared" si="8"/>
        <v>0</v>
      </c>
      <c r="G24" s="42">
        <f t="shared" si="8"/>
        <v>0</v>
      </c>
      <c r="H24" s="52"/>
    </row>
    <row r="25" spans="1:8" s="21" customFormat="1" ht="15.75" customHeight="1" x14ac:dyDescent="0.2">
      <c r="A25" s="24"/>
      <c r="B25" s="25" t="s">
        <v>65</v>
      </c>
      <c r="C25" s="20" t="s">
        <v>13</v>
      </c>
      <c r="D25" s="41">
        <f t="shared" ref="D25:G25" si="9">D26+D27</f>
        <v>0</v>
      </c>
      <c r="E25" s="41">
        <f t="shared" si="9"/>
        <v>0</v>
      </c>
      <c r="F25" s="41">
        <f t="shared" si="9"/>
        <v>0</v>
      </c>
      <c r="G25" s="41">
        <f t="shared" si="9"/>
        <v>0</v>
      </c>
      <c r="H25" s="51"/>
    </row>
    <row r="26" spans="1:8" s="21" customFormat="1" ht="15" x14ac:dyDescent="0.2">
      <c r="A26" s="24"/>
      <c r="B26" s="26" t="s">
        <v>66</v>
      </c>
      <c r="C26" s="20" t="s">
        <v>13</v>
      </c>
      <c r="D26" s="41"/>
      <c r="E26" s="41"/>
      <c r="F26" s="41"/>
      <c r="G26" s="41">
        <f>E26+F26</f>
        <v>0</v>
      </c>
      <c r="H26" s="51"/>
    </row>
    <row r="27" spans="1:8" s="21" customFormat="1" ht="15" x14ac:dyDescent="0.2">
      <c r="A27" s="24"/>
      <c r="B27" s="26" t="s">
        <v>67</v>
      </c>
      <c r="C27" s="20" t="s">
        <v>13</v>
      </c>
      <c r="D27" s="41"/>
      <c r="E27" s="41"/>
      <c r="F27" s="41"/>
      <c r="G27" s="41">
        <f>E27+F27</f>
        <v>0</v>
      </c>
      <c r="H27" s="51"/>
    </row>
    <row r="28" spans="1:8" s="21" customFormat="1" ht="15" x14ac:dyDescent="0.2">
      <c r="A28" s="24" t="s">
        <v>68</v>
      </c>
      <c r="B28" s="25" t="s">
        <v>69</v>
      </c>
      <c r="C28" s="20" t="s">
        <v>13</v>
      </c>
      <c r="D28" s="41"/>
      <c r="E28" s="41">
        <f>E29+E30</f>
        <v>0</v>
      </c>
      <c r="F28" s="41">
        <f>F29+F30</f>
        <v>0</v>
      </c>
      <c r="G28" s="41">
        <f>G29+G30</f>
        <v>0</v>
      </c>
      <c r="H28" s="51"/>
    </row>
    <row r="29" spans="1:8" s="21" customFormat="1" ht="15" x14ac:dyDescent="0.2">
      <c r="A29" s="24"/>
      <c r="B29" s="26" t="s">
        <v>66</v>
      </c>
      <c r="C29" s="20" t="s">
        <v>13</v>
      </c>
      <c r="D29" s="41"/>
      <c r="E29" s="41"/>
      <c r="F29" s="41"/>
      <c r="G29" s="41">
        <f>E29+F29</f>
        <v>0</v>
      </c>
      <c r="H29" s="51"/>
    </row>
    <row r="30" spans="1:8" s="21" customFormat="1" ht="15" x14ac:dyDescent="0.2">
      <c r="A30" s="24"/>
      <c r="B30" s="26" t="s">
        <v>67</v>
      </c>
      <c r="C30" s="20" t="s">
        <v>13</v>
      </c>
      <c r="D30" s="41"/>
      <c r="E30" s="41"/>
      <c r="F30" s="41"/>
      <c r="G30" s="41">
        <f>E30+F30</f>
        <v>0</v>
      </c>
      <c r="H30" s="51"/>
    </row>
    <row r="31" spans="1:8" s="29" customFormat="1" ht="14.25" x14ac:dyDescent="0.2">
      <c r="A31" s="22" t="s">
        <v>70</v>
      </c>
      <c r="B31" s="31" t="s">
        <v>71</v>
      </c>
      <c r="C31" s="28" t="s">
        <v>13</v>
      </c>
      <c r="D31" s="42"/>
      <c r="E31" s="42">
        <f>E32+E33</f>
        <v>0</v>
      </c>
      <c r="F31" s="42">
        <f>F32+F33</f>
        <v>0</v>
      </c>
      <c r="G31" s="42">
        <f>G32+G33</f>
        <v>0</v>
      </c>
      <c r="H31" s="52"/>
    </row>
    <row r="32" spans="1:8" s="21" customFormat="1" ht="15" x14ac:dyDescent="0.2">
      <c r="A32" s="24"/>
      <c r="B32" s="26" t="s">
        <v>66</v>
      </c>
      <c r="C32" s="20" t="s">
        <v>13</v>
      </c>
      <c r="D32" s="41"/>
      <c r="E32" s="41"/>
      <c r="F32" s="41"/>
      <c r="G32" s="41">
        <f>E32+F32</f>
        <v>0</v>
      </c>
      <c r="H32" s="51"/>
    </row>
    <row r="33" spans="1:8" s="21" customFormat="1" ht="15" x14ac:dyDescent="0.2">
      <c r="A33" s="24"/>
      <c r="B33" s="32" t="s">
        <v>72</v>
      </c>
      <c r="C33" s="20" t="s">
        <v>13</v>
      </c>
      <c r="D33" s="41"/>
      <c r="E33" s="41"/>
      <c r="F33" s="41"/>
      <c r="G33" s="41">
        <f>E33+F33</f>
        <v>0</v>
      </c>
      <c r="H33" s="51"/>
    </row>
    <row r="34" spans="1:8" s="29" customFormat="1" ht="14.25" x14ac:dyDescent="0.2">
      <c r="A34" s="22" t="s">
        <v>73</v>
      </c>
      <c r="B34" s="31" t="s">
        <v>74</v>
      </c>
      <c r="C34" s="28" t="s">
        <v>13</v>
      </c>
      <c r="D34" s="42">
        <f t="shared" ref="D34:G34" si="10">D35+D36</f>
        <v>1239953</v>
      </c>
      <c r="E34" s="42">
        <f t="shared" si="10"/>
        <v>588399</v>
      </c>
      <c r="F34" s="42">
        <f t="shared" si="10"/>
        <v>529749</v>
      </c>
      <c r="G34" s="42">
        <f t="shared" si="10"/>
        <v>1118148</v>
      </c>
      <c r="H34" s="52"/>
    </row>
    <row r="35" spans="1:8" s="21" customFormat="1" ht="15" x14ac:dyDescent="0.2">
      <c r="A35" s="24"/>
      <c r="B35" s="26" t="s">
        <v>66</v>
      </c>
      <c r="C35" s="20" t="s">
        <v>13</v>
      </c>
      <c r="D35" s="41">
        <v>1239953</v>
      </c>
      <c r="E35" s="47">
        <v>588399</v>
      </c>
      <c r="F35" s="47">
        <v>529749</v>
      </c>
      <c r="G35" s="41">
        <f>E35+F35</f>
        <v>1118148</v>
      </c>
      <c r="H35" s="51"/>
    </row>
    <row r="36" spans="1:8" s="21" customFormat="1" ht="15" x14ac:dyDescent="0.2">
      <c r="A36" s="24"/>
      <c r="B36" s="26" t="s">
        <v>75</v>
      </c>
      <c r="C36" s="20" t="s">
        <v>13</v>
      </c>
      <c r="D36" s="41"/>
      <c r="E36" s="41"/>
      <c r="F36" s="41"/>
      <c r="G36" s="41">
        <f>E36+F36</f>
        <v>0</v>
      </c>
      <c r="H36" s="51"/>
    </row>
    <row r="39" spans="1:8" ht="18.75" x14ac:dyDescent="0.3">
      <c r="B39" s="46"/>
    </row>
  </sheetData>
  <mergeCells count="8">
    <mergeCell ref="A1:G1"/>
    <mergeCell ref="D4:G4"/>
    <mergeCell ref="E5:G5"/>
    <mergeCell ref="D2:G2"/>
    <mergeCell ref="D3:G3"/>
    <mergeCell ref="A2:A6"/>
    <mergeCell ref="B2:B6"/>
    <mergeCell ref="C2:C6"/>
  </mergeCells>
  <printOptions horizontalCentered="1"/>
  <pageMargins left="0.39370078740157483" right="0.39370078740157483" top="1.1811023622047245" bottom="0.39370078740157483" header="0.31496062992125984" footer="0.31496062992125984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H6"/>
  <sheetViews>
    <sheetView zoomScale="80" zoomScaleNormal="80" zoomScaleSheetLayoutView="85" workbookViewId="0">
      <selection activeCell="E16" sqref="E16"/>
    </sheetView>
  </sheetViews>
  <sheetFormatPr defaultColWidth="9.140625" defaultRowHeight="15" x14ac:dyDescent="0.25"/>
  <cols>
    <col min="1" max="1" width="5.5703125" style="1" customWidth="1"/>
    <col min="2" max="2" width="38.5703125" style="1" customWidth="1"/>
    <col min="3" max="3" width="13" style="1" customWidth="1"/>
    <col min="4" max="4" width="15.5703125" style="1" customWidth="1"/>
    <col min="5" max="5" width="38.42578125" style="1" customWidth="1"/>
    <col min="6" max="6" width="12.85546875" style="1" customWidth="1"/>
    <col min="7" max="7" width="14.5703125" style="1" customWidth="1"/>
    <col min="8" max="16384" width="9.140625" style="1"/>
  </cols>
  <sheetData>
    <row r="1" spans="1:8" ht="19.5" customHeight="1" x14ac:dyDescent="0.25">
      <c r="A1" s="74" t="s">
        <v>77</v>
      </c>
      <c r="B1" s="74"/>
      <c r="C1" s="74"/>
      <c r="D1" s="74"/>
      <c r="E1" s="74"/>
      <c r="F1" s="74"/>
      <c r="G1" s="74"/>
    </row>
    <row r="2" spans="1:8" ht="15.75" x14ac:dyDescent="0.25">
      <c r="A2" s="70" t="s">
        <v>5</v>
      </c>
      <c r="B2" s="75" t="s">
        <v>78</v>
      </c>
      <c r="C2" s="75"/>
      <c r="D2" s="75"/>
      <c r="E2" s="71" t="s">
        <v>79</v>
      </c>
      <c r="F2" s="72"/>
      <c r="G2" s="73"/>
      <c r="H2" s="50"/>
    </row>
    <row r="3" spans="1:8" ht="31.5" x14ac:dyDescent="0.25">
      <c r="A3" s="70"/>
      <c r="B3" s="70" t="s">
        <v>10</v>
      </c>
      <c r="C3" s="70" t="s">
        <v>6</v>
      </c>
      <c r="D3" s="34" t="s">
        <v>7</v>
      </c>
      <c r="E3" s="70" t="s">
        <v>11</v>
      </c>
      <c r="F3" s="70" t="s">
        <v>6</v>
      </c>
      <c r="G3" s="34" t="s">
        <v>7</v>
      </c>
      <c r="H3" s="50"/>
    </row>
    <row r="4" spans="1:8" ht="15.75" x14ac:dyDescent="0.25">
      <c r="A4" s="70"/>
      <c r="B4" s="70"/>
      <c r="C4" s="70"/>
      <c r="D4" s="34" t="s">
        <v>92</v>
      </c>
      <c r="E4" s="70"/>
      <c r="F4" s="70"/>
      <c r="G4" s="34" t="s">
        <v>92</v>
      </c>
      <c r="H4" s="50"/>
    </row>
    <row r="5" spans="1:8" ht="15.75" x14ac:dyDescent="0.25">
      <c r="A5" s="34">
        <v>1</v>
      </c>
      <c r="B5" s="34">
        <v>2</v>
      </c>
      <c r="C5" s="34">
        <f>B5+1</f>
        <v>3</v>
      </c>
      <c r="D5" s="34">
        <f t="shared" ref="D5:G5" si="0">C5+1</f>
        <v>4</v>
      </c>
      <c r="E5" s="34">
        <f t="shared" si="0"/>
        <v>5</v>
      </c>
      <c r="F5" s="34">
        <f t="shared" si="0"/>
        <v>6</v>
      </c>
      <c r="G5" s="34">
        <f t="shared" si="0"/>
        <v>7</v>
      </c>
      <c r="H5" s="50"/>
    </row>
    <row r="6" spans="1:8" ht="55.5" customHeight="1" x14ac:dyDescent="0.25">
      <c r="A6" s="15" t="s">
        <v>15</v>
      </c>
      <c r="B6" s="40" t="s">
        <v>87</v>
      </c>
      <c r="C6" s="16" t="s">
        <v>8</v>
      </c>
      <c r="D6" s="56">
        <v>44520.917278925699</v>
      </c>
      <c r="E6" s="40" t="s">
        <v>87</v>
      </c>
      <c r="F6" s="16" t="s">
        <v>8</v>
      </c>
      <c r="G6" s="56">
        <v>70300.209999999992</v>
      </c>
      <c r="H6" s="50"/>
    </row>
  </sheetData>
  <mergeCells count="8">
    <mergeCell ref="F3:F4"/>
    <mergeCell ref="E2:G2"/>
    <mergeCell ref="A1:G1"/>
    <mergeCell ref="B3:B4"/>
    <mergeCell ref="C3:C4"/>
    <mergeCell ref="A2:A4"/>
    <mergeCell ref="B2:D2"/>
    <mergeCell ref="E3:E4"/>
  </mergeCells>
  <phoneticPr fontId="5" type="noConversion"/>
  <printOptions horizontalCentered="1"/>
  <pageMargins left="0.39370078740157483" right="0.39370078740157483" top="1.1811023622047245" bottom="0.39370078740157483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G10"/>
  <sheetViews>
    <sheetView tabSelected="1" zoomScale="80" zoomScaleNormal="80" zoomScaleSheetLayoutView="85" workbookViewId="0">
      <selection activeCell="E7" sqref="E7"/>
    </sheetView>
  </sheetViews>
  <sheetFormatPr defaultColWidth="9.140625" defaultRowHeight="15" x14ac:dyDescent="0.25"/>
  <cols>
    <col min="1" max="1" width="5.5703125" style="1" customWidth="1"/>
    <col min="2" max="2" width="64.5703125" style="1" customWidth="1"/>
    <col min="3" max="3" width="13.5703125" style="1" customWidth="1"/>
    <col min="4" max="5" width="15.5703125" style="1" customWidth="1"/>
    <col min="6" max="7" width="12.42578125" style="1" customWidth="1"/>
    <col min="8" max="16384" width="9.140625" style="1"/>
  </cols>
  <sheetData>
    <row r="1" spans="1:7" ht="36" customHeight="1" x14ac:dyDescent="0.25">
      <c r="A1" s="61" t="s">
        <v>80</v>
      </c>
      <c r="B1" s="61"/>
      <c r="C1" s="61"/>
      <c r="D1" s="61"/>
      <c r="E1" s="61"/>
      <c r="F1" s="61"/>
      <c r="G1" s="61"/>
    </row>
    <row r="2" spans="1:7" ht="20.25" customHeight="1" x14ac:dyDescent="0.25">
      <c r="A2" s="76" t="s">
        <v>5</v>
      </c>
      <c r="B2" s="76" t="s">
        <v>11</v>
      </c>
      <c r="C2" s="76" t="s">
        <v>6</v>
      </c>
      <c r="D2" s="79" t="s">
        <v>88</v>
      </c>
      <c r="E2" s="80"/>
      <c r="F2" s="82" t="s">
        <v>86</v>
      </c>
      <c r="G2" s="85" t="s">
        <v>85</v>
      </c>
    </row>
    <row r="3" spans="1:7" ht="23.25" customHeight="1" x14ac:dyDescent="0.25">
      <c r="A3" s="77"/>
      <c r="B3" s="77"/>
      <c r="C3" s="77"/>
      <c r="D3" s="79" t="s">
        <v>84</v>
      </c>
      <c r="E3" s="80"/>
      <c r="F3" s="83"/>
      <c r="G3" s="86"/>
    </row>
    <row r="4" spans="1:7" ht="23.25" customHeight="1" x14ac:dyDescent="0.25">
      <c r="A4" s="78"/>
      <c r="B4" s="78"/>
      <c r="C4" s="78"/>
      <c r="D4" s="14" t="s">
        <v>35</v>
      </c>
      <c r="E4" s="14" t="s">
        <v>36</v>
      </c>
      <c r="F4" s="84"/>
      <c r="G4" s="87"/>
    </row>
    <row r="5" spans="1:7" ht="15.75" x14ac:dyDescent="0.25">
      <c r="A5" s="14">
        <v>1</v>
      </c>
      <c r="B5" s="13">
        <v>2</v>
      </c>
      <c r="C5" s="13">
        <v>3</v>
      </c>
      <c r="D5" s="13">
        <f>C5+1</f>
        <v>4</v>
      </c>
      <c r="E5" s="13">
        <f t="shared" ref="E5:G5" si="0">D5+1</f>
        <v>5</v>
      </c>
      <c r="F5" s="13">
        <f t="shared" si="0"/>
        <v>6</v>
      </c>
      <c r="G5" s="13">
        <f t="shared" si="0"/>
        <v>7</v>
      </c>
    </row>
    <row r="6" spans="1:7" ht="18.75" customHeight="1" x14ac:dyDescent="0.25">
      <c r="A6" s="2" t="s">
        <v>19</v>
      </c>
      <c r="B6" s="55" t="s">
        <v>12</v>
      </c>
      <c r="C6" s="88"/>
      <c r="D6" s="89"/>
      <c r="E6" s="89"/>
      <c r="F6" s="89"/>
      <c r="G6" s="90"/>
    </row>
    <row r="7" spans="1:7" ht="31.5" x14ac:dyDescent="0.25">
      <c r="A7" s="13">
        <v>1</v>
      </c>
      <c r="B7" s="35" t="s">
        <v>20</v>
      </c>
      <c r="C7" s="36" t="s">
        <v>14</v>
      </c>
      <c r="D7" s="36">
        <f>D8/D9</f>
        <v>0</v>
      </c>
      <c r="E7" s="36">
        <v>0</v>
      </c>
      <c r="F7" s="36">
        <f>E7-D7</f>
        <v>0</v>
      </c>
      <c r="G7" s="36"/>
    </row>
    <row r="8" spans="1:7" ht="192.75" customHeight="1" x14ac:dyDescent="0.25">
      <c r="A8" s="37" t="s">
        <v>15</v>
      </c>
      <c r="B8" s="35" t="s">
        <v>21</v>
      </c>
      <c r="C8" s="36" t="s">
        <v>16</v>
      </c>
      <c r="D8" s="38">
        <v>0</v>
      </c>
      <c r="E8" s="36">
        <v>0</v>
      </c>
      <c r="F8" s="36">
        <f>E8-D8</f>
        <v>0</v>
      </c>
      <c r="G8" s="36"/>
    </row>
    <row r="9" spans="1:7" ht="19.5" customHeight="1" x14ac:dyDescent="0.25">
      <c r="A9" s="37" t="s">
        <v>17</v>
      </c>
      <c r="B9" s="35" t="s">
        <v>22</v>
      </c>
      <c r="C9" s="36" t="s">
        <v>18</v>
      </c>
      <c r="D9" s="39">
        <v>3.48</v>
      </c>
      <c r="E9" s="39">
        <f>D9</f>
        <v>3.48</v>
      </c>
      <c r="F9" s="39">
        <f>E9-D9</f>
        <v>0</v>
      </c>
      <c r="G9" s="39"/>
    </row>
    <row r="10" spans="1:7" x14ac:dyDescent="0.25">
      <c r="A10" s="81"/>
      <c r="B10" s="81"/>
      <c r="C10" s="81"/>
    </row>
  </sheetData>
  <mergeCells count="10">
    <mergeCell ref="A1:G1"/>
    <mergeCell ref="A2:A4"/>
    <mergeCell ref="D3:E3"/>
    <mergeCell ref="D2:E2"/>
    <mergeCell ref="A10:C10"/>
    <mergeCell ref="C2:C4"/>
    <mergeCell ref="B2:B4"/>
    <mergeCell ref="F2:F4"/>
    <mergeCell ref="G2:G4"/>
    <mergeCell ref="C6:G6"/>
  </mergeCells>
  <printOptions horizontalCentered="1"/>
  <pageMargins left="0.39370078740157483" right="0.39370078740157483" top="1.1811023622047245" bottom="0.39370078740157483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'раздел 1'!Область_печати</vt:lpstr>
      <vt:lpstr>'раздел 2'!Область_печати</vt:lpstr>
      <vt:lpstr>'раздел 3'!Область_печати</vt:lpstr>
      <vt:lpstr>'раздел 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Сударинена Ольга Сергеевна</cp:lastModifiedBy>
  <cp:lastPrinted>2021-03-25T00:12:28Z</cp:lastPrinted>
  <dcterms:created xsi:type="dcterms:W3CDTF">1996-10-08T23:32:33Z</dcterms:created>
  <dcterms:modified xsi:type="dcterms:W3CDTF">2025-06-29T22:45:44Z</dcterms:modified>
</cp:coreProperties>
</file>